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50\共有2\(0)NW事務局\57_後継者塾\2024R6年度_第6期\5.募集\"/>
    </mc:Choice>
  </mc:AlternateContent>
  <xr:revisionPtr revIDLastSave="0" documentId="13_ncr:1_{11091131-967C-4151-8F0D-5AFF710E99F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令和6年度申込書 (記入例)" sheetId="37" r:id="rId1"/>
    <sheet name="令和6年度申込書" sheetId="36" r:id="rId2"/>
    <sheet name="事務局使用" sheetId="33" state="hidden" r:id="rId3"/>
  </sheets>
  <definedNames>
    <definedName name="_xlnm.Print_Area" localSheetId="2">事務局使用!$A:$AC</definedName>
    <definedName name="_xlnm.Print_Area" localSheetId="1">令和6年度申込書!$A$1:$AB$98</definedName>
    <definedName name="_xlnm.Print_Area" localSheetId="0">'令和6年度申込書 (記入例)'!$A$1:$AB$102</definedName>
  </definedNames>
  <calcPr calcId="191029"/>
</workbook>
</file>

<file path=xl/calcChain.xml><?xml version="1.0" encoding="utf-8"?>
<calcChain xmlns="http://schemas.openxmlformats.org/spreadsheetml/2006/main">
  <c r="F23" i="33" l="1"/>
  <c r="C77" i="33"/>
  <c r="AG48" i="33" s="1"/>
  <c r="J13" i="33" l="1"/>
  <c r="AI12" i="33" s="1"/>
  <c r="G13" i="33"/>
  <c r="AG12" i="33" s="1"/>
  <c r="L14" i="33"/>
  <c r="AG14" i="33" s="1"/>
  <c r="AH13" i="33"/>
  <c r="H14" i="33"/>
  <c r="AG13" i="33" s="1"/>
  <c r="AE12" i="33"/>
  <c r="AE13" i="33" s="1"/>
  <c r="H35" i="33"/>
  <c r="AG28" i="33" s="1"/>
  <c r="BB6" i="33" s="1"/>
  <c r="BB5" i="33"/>
  <c r="T32" i="33"/>
  <c r="AJ25" i="33" s="1"/>
  <c r="Q32" i="33"/>
  <c r="AH25" i="33" s="1"/>
  <c r="V79" i="33"/>
  <c r="V77" i="33"/>
  <c r="L77" i="33"/>
  <c r="C57" i="33"/>
  <c r="Y54" i="33"/>
  <c r="Q54" i="33"/>
  <c r="K54" i="33"/>
  <c r="F54" i="33"/>
  <c r="I51" i="33"/>
  <c r="F51" i="33"/>
  <c r="M50" i="33"/>
  <c r="E48" i="33"/>
  <c r="I47" i="33"/>
  <c r="F47" i="33"/>
  <c r="K43" i="33"/>
  <c r="E42" i="33"/>
  <c r="AA39" i="33"/>
  <c r="T41" i="33"/>
  <c r="T39" i="33"/>
  <c r="V38" i="33"/>
  <c r="E39" i="33"/>
  <c r="F2" i="33" s="1"/>
  <c r="G38" i="33"/>
  <c r="Q31" i="33"/>
  <c r="AJ24" i="33" s="1"/>
  <c r="N31" i="33"/>
  <c r="AH24" i="33" s="1"/>
  <c r="BB4" i="33" s="1"/>
  <c r="H25" i="33"/>
  <c r="H26" i="33"/>
  <c r="H27" i="33"/>
  <c r="H28" i="33"/>
  <c r="H24" i="33"/>
  <c r="F24" i="33"/>
  <c r="F25" i="33"/>
  <c r="F26" i="33"/>
  <c r="F27" i="33"/>
  <c r="F28" i="33"/>
  <c r="C24" i="33"/>
  <c r="C25" i="33"/>
  <c r="C26" i="33"/>
  <c r="C27" i="33"/>
  <c r="C28" i="33"/>
  <c r="J23" i="33"/>
  <c r="C23" i="33"/>
  <c r="Q19" i="33"/>
  <c r="F19" i="33"/>
  <c r="S16" i="33"/>
  <c r="H16" i="33"/>
  <c r="F11" i="33"/>
  <c r="O9" i="33"/>
  <c r="F8" i="33"/>
  <c r="N6" i="33"/>
  <c r="AA6" i="33"/>
  <c r="X6" i="33"/>
  <c r="G5" i="33"/>
  <c r="F6" i="33"/>
  <c r="X46" i="36"/>
  <c r="X46" i="37"/>
  <c r="AA70" i="37"/>
  <c r="W70" i="37"/>
  <c r="S70" i="37"/>
  <c r="O70" i="37"/>
  <c r="V53" i="37"/>
  <c r="C50" i="37"/>
  <c r="V46" i="37"/>
  <c r="S46" i="37"/>
  <c r="L46" i="37"/>
  <c r="S45" i="37"/>
  <c r="P45" i="37"/>
  <c r="J45" i="37"/>
  <c r="AA70" i="36"/>
  <c r="W70" i="36"/>
  <c r="W51" i="33" s="1"/>
  <c r="AG44" i="33" s="1"/>
  <c r="S70" i="36"/>
  <c r="O70" i="36"/>
  <c r="O51" i="33" s="1"/>
  <c r="V53" i="36"/>
  <c r="C50" i="36"/>
  <c r="V46" i="36"/>
  <c r="S46" i="36"/>
  <c r="L46" i="36"/>
  <c r="L32" i="33" s="1"/>
  <c r="AG25" i="33" s="1"/>
  <c r="S45" i="36"/>
  <c r="P45" i="36"/>
  <c r="J45" i="36"/>
  <c r="J31" i="33" s="1"/>
  <c r="AG24" i="33" s="1"/>
  <c r="AA4" i="33"/>
  <c r="Y4" i="33"/>
  <c r="J50" i="33"/>
  <c r="H50" i="33"/>
  <c r="AH44" i="33" l="1"/>
  <c r="AH40" i="33"/>
  <c r="AG6" i="33"/>
  <c r="AG46" i="33"/>
  <c r="BU4" i="33" s="1"/>
  <c r="AG41" i="33"/>
  <c r="BR4" i="33" s="1"/>
  <c r="AG39" i="33"/>
  <c r="AG51" i="33"/>
  <c r="BZ4" i="33" s="1"/>
  <c r="AG50" i="33"/>
  <c r="BY4" i="33" s="1"/>
  <c r="AG49" i="33"/>
  <c r="BX4" i="33" s="1"/>
  <c r="AG47" i="33"/>
  <c r="BV4" i="33" s="1"/>
  <c r="AG43" i="33"/>
  <c r="BO4" i="33" s="1"/>
  <c r="AG36" i="33"/>
  <c r="BK4" i="33" s="1"/>
  <c r="AG35" i="33"/>
  <c r="BJ4" i="33" s="1"/>
  <c r="AG34" i="33"/>
  <c r="AG32" i="33"/>
  <c r="BG4" i="33" s="1"/>
  <c r="AG31" i="33"/>
  <c r="BF4" i="33" s="1"/>
  <c r="AG29" i="33"/>
  <c r="BD4" i="33" s="1"/>
  <c r="AG17" i="33"/>
  <c r="BN4" i="33" s="1"/>
  <c r="BM4" i="33" s="1"/>
  <c r="AG16" i="33"/>
  <c r="AT4" i="33" s="1"/>
  <c r="AG15" i="33"/>
  <c r="AS4" i="33" s="1"/>
  <c r="AG11" i="33"/>
  <c r="AR4" i="33" s="1"/>
  <c r="AG10" i="33"/>
  <c r="AQ4" i="33" s="1"/>
  <c r="AG9" i="33"/>
  <c r="AP4" i="33" s="1"/>
  <c r="AG8" i="33"/>
  <c r="AO4" i="33" s="1"/>
  <c r="AG7" i="33"/>
  <c r="AN4" i="33" s="1"/>
  <c r="V36" i="33"/>
  <c r="AG5" i="33"/>
  <c r="AL4" i="33" s="1"/>
  <c r="AJ4" i="33" s="1"/>
  <c r="AG38" i="33"/>
  <c r="AG33" i="33"/>
  <c r="BH4" i="33" s="1"/>
  <c r="AG30" i="33"/>
  <c r="BE4" i="33" s="1"/>
  <c r="BC4" i="33" s="1"/>
  <c r="AG23" i="33"/>
  <c r="BA4" i="33" s="1"/>
  <c r="AG18" i="33"/>
  <c r="AV4" i="33" s="1"/>
  <c r="AF9" i="33"/>
  <c r="AE5" i="33"/>
  <c r="AE6" i="33" s="1"/>
  <c r="AE7" i="33" s="1"/>
  <c r="AE8" i="33" s="1"/>
  <c r="AE9" i="33" s="1"/>
  <c r="AE10" i="33" s="1"/>
  <c r="AE11" i="33" s="1"/>
  <c r="AE16" i="33" s="1"/>
  <c r="AE17" i="33" s="1"/>
  <c r="AE18" i="33" s="1"/>
  <c r="AE19" i="33" s="1"/>
  <c r="AE20" i="33" s="1"/>
  <c r="AE21" i="33" s="1"/>
  <c r="AE22" i="33" s="1"/>
  <c r="AE23" i="33" s="1"/>
  <c r="AE24" i="33" s="1"/>
  <c r="AE25" i="33" s="1"/>
  <c r="AE26" i="33" s="1"/>
  <c r="AE27" i="33" s="1"/>
  <c r="AE28" i="33" s="1"/>
  <c r="AE29" i="33" s="1"/>
  <c r="AE30" i="33" s="1"/>
  <c r="AE31" i="33" s="1"/>
  <c r="AE32" i="33" s="1"/>
  <c r="AE33" i="33" s="1"/>
  <c r="AE34" i="33" s="1"/>
  <c r="AE35" i="33" s="1"/>
  <c r="AE36" i="33" s="1"/>
  <c r="AE37" i="33" s="1"/>
  <c r="AE38" i="33" s="1"/>
  <c r="AE39" i="33" s="1"/>
  <c r="AE40" i="33" s="1"/>
  <c r="AE41" i="33" s="1"/>
  <c r="AE42" i="33" s="1"/>
  <c r="AE43" i="33" s="1"/>
  <c r="AE44" i="33" s="1"/>
  <c r="AE45" i="33" s="1"/>
  <c r="AE46" i="33" s="1"/>
  <c r="AE47" i="33" s="1"/>
  <c r="AE48" i="33" s="1"/>
  <c r="AE49" i="33" s="1"/>
  <c r="AE50" i="33" s="1"/>
  <c r="AE51" i="33" s="1"/>
  <c r="AU4" i="33" l="1"/>
  <c r="AG40" i="33"/>
  <c r="BP4" i="33" s="1"/>
  <c r="BQ4" i="33"/>
  <c r="X32" i="33"/>
  <c r="BA5" i="33"/>
  <c r="AG20" i="33"/>
  <c r="AX4" i="33" s="1"/>
  <c r="AG37" i="33"/>
  <c r="BL4" i="33" s="1"/>
  <c r="BI4" i="33"/>
  <c r="AM4" i="33"/>
  <c r="AG45" i="33"/>
  <c r="BT4" i="33" s="1"/>
  <c r="AG22" i="33"/>
  <c r="AZ4" i="33" s="1"/>
  <c r="AG42" i="33"/>
  <c r="BS4" i="33" s="1"/>
  <c r="AG19" i="33"/>
  <c r="AW4" i="33" s="1"/>
  <c r="AG21" i="33"/>
  <c r="AY4" i="33" s="1"/>
  <c r="BW4" i="33"/>
  <c r="AG4" i="33"/>
  <c r="AK4" i="33" s="1"/>
  <c r="AK5" i="33" l="1"/>
  <c r="AL5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富澤</author>
  </authors>
  <commentList>
    <comment ref="H30" authorId="0" shapeId="0" xr:uid="{7D54D5CD-15FA-48E4-A0F3-2E3DDDADF886}">
      <text>
        <r>
          <rPr>
            <b/>
            <sz val="9"/>
            <color indexed="81"/>
            <rFont val="MS P ゴシック"/>
            <family val="3"/>
            <charset val="128"/>
          </rPr>
          <t>※ハイフォンを入れてください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0" authorId="0" shapeId="0" xr:uid="{A096B4BC-0E3C-41D9-9F3B-BA8542FB16C1}">
      <text>
        <r>
          <rPr>
            <sz val="11"/>
            <color indexed="81"/>
            <rFont val="Meiryo UI"/>
            <family val="3"/>
            <charset val="128"/>
          </rPr>
          <t>※</t>
        </r>
        <r>
          <rPr>
            <b/>
            <sz val="11"/>
            <color indexed="81"/>
            <rFont val="Meiryo UI"/>
            <family val="3"/>
            <charset val="128"/>
          </rPr>
          <t>入力必須</t>
        </r>
        <r>
          <rPr>
            <sz val="11"/>
            <color indexed="81"/>
            <rFont val="Meiryo UI"/>
            <family val="3"/>
            <charset val="128"/>
          </rPr>
          <t xml:space="preserve">
※ハイフォンを入れてください</t>
        </r>
      </text>
    </comment>
    <comment ref="E56" authorId="0" shapeId="0" xr:uid="{9A3F1B35-988D-41A0-9A07-4FE8F412DE18}">
      <text>
        <r>
          <rPr>
            <b/>
            <sz val="9"/>
            <color indexed="81"/>
            <rFont val="MS P ゴシック"/>
            <family val="3"/>
            <charset val="128"/>
          </rPr>
          <t>株式会社、有限会社など商号は省略しない。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富澤</author>
  </authors>
  <commentList>
    <comment ref="H30" authorId="0" shapeId="0" xr:uid="{47108278-8398-4BD0-A19C-0FE2D35B3C07}">
      <text>
        <r>
          <rPr>
            <b/>
            <sz val="9"/>
            <color indexed="81"/>
            <rFont val="MS P ゴシック"/>
            <family val="3"/>
            <charset val="128"/>
          </rPr>
          <t>※ハイフォンを入れてください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30" authorId="0" shapeId="0" xr:uid="{3AAB5A5C-4430-4B83-9597-768BEBDF684F}">
      <text>
        <r>
          <rPr>
            <sz val="11"/>
            <color indexed="81"/>
            <rFont val="Meiryo UI"/>
            <family val="3"/>
            <charset val="128"/>
          </rPr>
          <t>※</t>
        </r>
        <r>
          <rPr>
            <b/>
            <sz val="11"/>
            <color indexed="81"/>
            <rFont val="Meiryo UI"/>
            <family val="3"/>
            <charset val="128"/>
          </rPr>
          <t>入力必須</t>
        </r>
        <r>
          <rPr>
            <sz val="11"/>
            <color indexed="81"/>
            <rFont val="Meiryo UI"/>
            <family val="3"/>
            <charset val="128"/>
          </rPr>
          <t xml:space="preserve">
※ハイフォンを入れてください</t>
        </r>
      </text>
    </comment>
    <comment ref="E56" authorId="0" shapeId="0" xr:uid="{60EE1123-FEB7-4192-95C3-C2DDC62FEE5E}">
      <text>
        <r>
          <rPr>
            <b/>
            <sz val="9"/>
            <color indexed="81"/>
            <rFont val="MS P ゴシック"/>
            <family val="3"/>
            <charset val="128"/>
          </rPr>
          <t>株式会社、有限会社など商号は省略しない。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<sst xmlns="http://schemas.openxmlformats.org/spreadsheetml/2006/main" count="460" uniqueCount="199">
  <si>
    <t>入社</t>
    <rPh sb="0" eb="2">
      <t>ニュウシャ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</si>
  <si>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</si>
  <si>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</si>
  <si>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④経営には関心があるが、代表者に就任する意向は無い。</t>
  </si>
  <si>
    <t>日</t>
    <rPh sb="0" eb="1">
      <t>ヒ</t>
    </rPh>
    <phoneticPr fontId="1"/>
  </si>
  <si>
    <t>□</t>
  </si>
  <si>
    <t>)</t>
    <phoneticPr fontId="1"/>
  </si>
  <si>
    <t>以上</t>
    <rPh sb="0" eb="2">
      <t>イジョウ</t>
    </rPh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</si>
  <si>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</si>
  <si>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②今後、代表権を取得予定</t>
    <rPh sb="1" eb="3">
      <t>コンゴ</t>
    </rPh>
    <rPh sb="4" eb="7">
      <t>ダイヒョウケン</t>
    </rPh>
    <rPh sb="8" eb="10">
      <t>シュトク</t>
    </rPh>
    <rPh sb="10" eb="12">
      <t>ヨテイ</t>
    </rPh>
    <phoneticPr fontId="1"/>
  </si>
  <si>
    <t>③後継者として代表に就任する意向はあるが、時期など詳細は未定。</t>
    <rPh sb="1" eb="4">
      <t>コウケイシャ</t>
    </rPh>
    <rPh sb="7" eb="9">
      <t>ダイヒョウ</t>
    </rPh>
    <rPh sb="10" eb="12">
      <t>シュウニン</t>
    </rPh>
    <rPh sb="14" eb="16">
      <t>イコウ</t>
    </rPh>
    <rPh sb="21" eb="23">
      <t>ジキ</t>
    </rPh>
    <rPh sb="25" eb="27">
      <t>ショウサイ</t>
    </rPh>
    <rPh sb="28" eb="30">
      <t>ミテイ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</si>
  <si>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</si>
  <si>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</si>
  <si>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人</t>
    <rPh sb="0" eb="1">
      <t>ニン</t>
    </rPh>
    <phoneticPr fontId="1"/>
  </si>
  <si>
    <t>企業名</t>
    <rPh sb="0" eb="2">
      <t>キギョウ</t>
    </rPh>
    <rPh sb="2" eb="3">
      <t>メイ</t>
    </rPh>
    <phoneticPr fontId="1"/>
  </si>
  <si>
    <t>ホームページURL</t>
    <phoneticPr fontId="1"/>
  </si>
  <si>
    <t>職歴</t>
    <rPh sb="0" eb="2">
      <t>ショクレキ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</si>
  <si>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</si>
  <si>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フリガナ</t>
    <phoneticPr fontId="1"/>
  </si>
  <si>
    <t>現在の所属企業での職歴（可能な限り詳細に記入してください）</t>
    <rPh sb="0" eb="2">
      <t>ゲンザイ</t>
    </rPh>
    <rPh sb="3" eb="5">
      <t>ショゾク</t>
    </rPh>
    <rPh sb="5" eb="7">
      <t>キギョウ</t>
    </rPh>
    <rPh sb="9" eb="11">
      <t>ショクレキ</t>
    </rPh>
    <phoneticPr fontId="1"/>
  </si>
  <si>
    <t>各カリキュラム毎の課題を提出できる方。</t>
    <rPh sb="0" eb="1">
      <t>カク</t>
    </rPh>
    <rPh sb="7" eb="8">
      <t>ゴト</t>
    </rPh>
    <rPh sb="9" eb="11">
      <t>カダイ</t>
    </rPh>
    <rPh sb="12" eb="14">
      <t>テイシュツ</t>
    </rPh>
    <rPh sb="17" eb="18">
      <t>カタ</t>
    </rPh>
    <phoneticPr fontId="1"/>
  </si>
  <si>
    <t>業種</t>
    <rPh sb="0" eb="2">
      <t>ギョウシュ</t>
    </rPh>
    <phoneticPr fontId="1"/>
  </si>
  <si>
    <t>資本金</t>
    <rPh sb="0" eb="3">
      <t>シホンキン</t>
    </rPh>
    <phoneticPr fontId="1"/>
  </si>
  <si>
    <t>(1)</t>
    <phoneticPr fontId="1"/>
  </si>
  <si>
    <t>(2)</t>
  </si>
  <si>
    <t>(3)</t>
  </si>
  <si>
    <t>(4)</t>
  </si>
  <si>
    <t>(5)</t>
  </si>
  <si>
    <t>氏名</t>
    <rPh sb="0" eb="2">
      <t>シメイ</t>
    </rPh>
    <phoneticPr fontId="1"/>
  </si>
  <si>
    <t>性別</t>
    <rPh sb="0" eb="2">
      <t>セイベツ</t>
    </rPh>
    <phoneticPr fontId="1"/>
  </si>
  <si>
    <t>役職</t>
    <rPh sb="0" eb="2">
      <t>ヤクショク</t>
    </rPh>
    <phoneticPr fontId="1"/>
  </si>
  <si>
    <t>担当業務
内容</t>
    <rPh sb="0" eb="2">
      <t>タントウ</t>
    </rPh>
    <rPh sb="2" eb="4">
      <t>ギョウム</t>
    </rPh>
    <rPh sb="5" eb="7">
      <t>ナイヨウ</t>
    </rPh>
    <phoneticPr fontId="1"/>
  </si>
  <si>
    <t>年(西暦)</t>
    <rPh sb="0" eb="1">
      <t>ネン</t>
    </rPh>
    <rPh sb="2" eb="4">
      <t>セイレキ</t>
    </rPh>
    <phoneticPr fontId="1"/>
  </si>
  <si>
    <t>代表者</t>
    <rPh sb="0" eb="3">
      <t>ダイヒョウシャ</t>
    </rPh>
    <phoneticPr fontId="1"/>
  </si>
  <si>
    <t>現代表者とのご関係</t>
    <rPh sb="0" eb="1">
      <t>ゲン</t>
    </rPh>
    <rPh sb="1" eb="4">
      <t>ダイヒョウシャ</t>
    </rPh>
    <rPh sb="7" eb="9">
      <t>カンケイ</t>
    </rPh>
    <phoneticPr fontId="1"/>
  </si>
  <si>
    <t>例)本人、長男、次女、娘婿、甥、従業員等</t>
    <rPh sb="0" eb="1">
      <t>レイ</t>
    </rPh>
    <rPh sb="2" eb="4">
      <t>ホンニン</t>
    </rPh>
    <rPh sb="5" eb="7">
      <t>チョウナン</t>
    </rPh>
    <rPh sb="8" eb="10">
      <t>ジジョ</t>
    </rPh>
    <rPh sb="11" eb="13">
      <t>ムスメムコ</t>
    </rPh>
    <rPh sb="14" eb="15">
      <t>オイ</t>
    </rPh>
    <rPh sb="16" eb="19">
      <t>ジュウギョウイン</t>
    </rPh>
    <rPh sb="19" eb="20">
      <t>ナド</t>
    </rPh>
    <phoneticPr fontId="1"/>
  </si>
  <si>
    <t>所属部署
・役職</t>
    <rPh sb="0" eb="2">
      <t>ショゾク</t>
    </rPh>
    <rPh sb="2" eb="4">
      <t>ブショ</t>
    </rPh>
    <rPh sb="6" eb="8">
      <t>ヤクショク</t>
    </rPh>
    <phoneticPr fontId="1"/>
  </si>
  <si>
    <t>本社
所在地</t>
    <rPh sb="0" eb="2">
      <t>ホンシャ</t>
    </rPh>
    <rPh sb="3" eb="6">
      <t>ショザイチ</t>
    </rPh>
    <phoneticPr fontId="1"/>
  </si>
  <si>
    <t>電話
番号</t>
    <rPh sb="0" eb="2">
      <t>デンワ</t>
    </rPh>
    <rPh sb="3" eb="5">
      <t>バンゴウ</t>
    </rPh>
    <phoneticPr fontId="1"/>
  </si>
  <si>
    <t>携帯
電話</t>
    <rPh sb="0" eb="2">
      <t>ケイタイ</t>
    </rPh>
    <rPh sb="3" eb="5">
      <t>デンワ</t>
    </rPh>
    <phoneticPr fontId="1"/>
  </si>
  <si>
    <t>従業員数</t>
    <rPh sb="0" eb="3">
      <t>ジュウギョウイン</t>
    </rPh>
    <rPh sb="3" eb="4">
      <t>スウ</t>
    </rPh>
    <phoneticPr fontId="1"/>
  </si>
  <si>
    <t>月期</t>
    <rPh sb="0" eb="1">
      <t>ツキ</t>
    </rPh>
    <rPh sb="1" eb="2">
      <t>キ</t>
    </rPh>
    <phoneticPr fontId="1"/>
  </si>
  <si>
    <t>長男</t>
    <rPh sb="0" eb="2">
      <t>チョウナン</t>
    </rPh>
    <phoneticPr fontId="1"/>
  </si>
  <si>
    <t>フリガナ</t>
  </si>
  <si>
    <t>〒</t>
    <phoneticPr fontId="1"/>
  </si>
  <si>
    <t>－</t>
    <phoneticPr fontId="1"/>
  </si>
  <si>
    <t>万円</t>
    <rPh sb="0" eb="2">
      <t>マンエン</t>
    </rPh>
    <phoneticPr fontId="1"/>
  </si>
  <si>
    <t>年</t>
    <rPh sb="0" eb="1">
      <t>トシ</t>
    </rPh>
    <phoneticPr fontId="1"/>
  </si>
  <si>
    <t>記入日(西暦)：</t>
    <rPh sb="0" eb="2">
      <t>キニュウ</t>
    </rPh>
    <rPh sb="2" eb="3">
      <t>ビ</t>
    </rPh>
    <rPh sb="4" eb="6">
      <t>セイレキ</t>
    </rPh>
    <phoneticPr fontId="1"/>
  </si>
  <si>
    <t>営業・経理・総務全般</t>
    <rPh sb="0" eb="2">
      <t>エイギョウ</t>
    </rPh>
    <rPh sb="3" eb="5">
      <t>ケイリ</t>
    </rPh>
    <rPh sb="6" eb="8">
      <t>ソウム</t>
    </rPh>
    <rPh sb="8" eb="10">
      <t>ゼンパン</t>
    </rPh>
    <phoneticPr fontId="1"/>
  </si>
  <si>
    <t>無</t>
    <rPh sb="0" eb="1">
      <t>ナ</t>
    </rPh>
    <phoneticPr fontId="1"/>
  </si>
  <si>
    <t>有➡</t>
    <rPh sb="0" eb="1">
      <t>ア</t>
    </rPh>
    <phoneticPr fontId="1"/>
  </si>
  <si>
    <t>⑤その他➡(</t>
    <phoneticPr fontId="1"/>
  </si>
  <si>
    <t>1.受講申込者</t>
    <rPh sb="2" eb="4">
      <t>ジュコウ</t>
    </rPh>
    <rPh sb="4" eb="6">
      <t>モウシコ</t>
    </rPh>
    <rPh sb="6" eb="7">
      <t>モノ</t>
    </rPh>
    <phoneticPr fontId="1"/>
  </si>
  <si>
    <t>4.『彩の国事業承継者塾』申込の動機や抱負、運営面で期待すること</t>
    <rPh sb="6" eb="10">
      <t>ジギョウ</t>
    </rPh>
    <rPh sb="16" eb="18">
      <t>ドウキ</t>
    </rPh>
    <rPh sb="19" eb="21">
      <t>ホウフ</t>
    </rPh>
    <rPh sb="22" eb="24">
      <t>ウンエイ</t>
    </rPh>
    <rPh sb="24" eb="25">
      <t>メン</t>
    </rPh>
    <rPh sb="26" eb="28">
      <t>キタイ</t>
    </rPh>
    <phoneticPr fontId="1"/>
  </si>
  <si>
    <t>機関名</t>
    <rPh sb="0" eb="2">
      <t>キカン</t>
    </rPh>
    <rPh sb="2" eb="3">
      <t>ナ</t>
    </rPh>
    <phoneticPr fontId="1"/>
  </si>
  <si>
    <t>支店・支所・所属</t>
    <rPh sb="0" eb="2">
      <t>シテン</t>
    </rPh>
    <rPh sb="3" eb="5">
      <t>シショ</t>
    </rPh>
    <rPh sb="6" eb="8">
      <t>ショゾク</t>
    </rPh>
    <phoneticPr fontId="1"/>
  </si>
  <si>
    <t>担当者</t>
    <rPh sb="0" eb="3">
      <t>タントウシャ</t>
    </rPh>
    <phoneticPr fontId="1"/>
  </si>
  <si>
    <t>担当者・連絡先</t>
    <rPh sb="0" eb="3">
      <t>タントウシャ</t>
    </rPh>
    <rPh sb="4" eb="6">
      <t>レンラク</t>
    </rPh>
    <rPh sb="6" eb="7">
      <t>サキ</t>
    </rPh>
    <phoneticPr fontId="1"/>
  </si>
  <si>
    <t>生年月日</t>
    <rPh sb="0" eb="2">
      <t>セイネン</t>
    </rPh>
    <rPh sb="2" eb="4">
      <t>ガッピ</t>
    </rPh>
    <phoneticPr fontId="1"/>
  </si>
  <si>
    <t>関係</t>
    <rPh sb="0" eb="2">
      <t>カンケイ</t>
    </rPh>
    <phoneticPr fontId="1"/>
  </si>
  <si>
    <t>担当業務</t>
    <rPh sb="0" eb="2">
      <t>タントウ</t>
    </rPh>
    <rPh sb="2" eb="4">
      <t>ギョウム</t>
    </rPh>
    <phoneticPr fontId="1"/>
  </si>
  <si>
    <t>☎固定</t>
    <rPh sb="1" eb="3">
      <t>コテイ</t>
    </rPh>
    <phoneticPr fontId="1"/>
  </si>
  <si>
    <t>携帯</t>
    <rPh sb="0" eb="2">
      <t>ケイタイ</t>
    </rPh>
    <phoneticPr fontId="1"/>
  </si>
  <si>
    <t>アドレス</t>
    <phoneticPr fontId="1"/>
  </si>
  <si>
    <t>フリガナ</t>
    <phoneticPr fontId="1"/>
  </si>
  <si>
    <t>フリガナ</t>
    <phoneticPr fontId="1"/>
  </si>
  <si>
    <t>代表者名</t>
    <rPh sb="0" eb="3">
      <t>ダイヒョウシャ</t>
    </rPh>
    <rPh sb="3" eb="4">
      <t>メイ</t>
    </rPh>
    <phoneticPr fontId="1"/>
  </si>
  <si>
    <t>フリガナ</t>
    <phoneticPr fontId="1"/>
  </si>
  <si>
    <t>事業内容</t>
    <rPh sb="0" eb="2">
      <t>ジギョウ</t>
    </rPh>
    <rPh sb="2" eb="4">
      <t>ナイヨウ</t>
    </rPh>
    <phoneticPr fontId="1"/>
  </si>
  <si>
    <t>本社</t>
    <rPh sb="0" eb="2">
      <t>ホンシャ</t>
    </rPh>
    <phoneticPr fontId="1"/>
  </si>
  <si>
    <t>URL</t>
    <phoneticPr fontId="1"/>
  </si>
  <si>
    <t>うちパート</t>
    <phoneticPr fontId="1"/>
  </si>
  <si>
    <t>決算期</t>
    <rPh sb="0" eb="3">
      <t>ケッサンキ</t>
    </rPh>
    <phoneticPr fontId="1"/>
  </si>
  <si>
    <t>売上</t>
    <rPh sb="0" eb="2">
      <t>ウリアゲ</t>
    </rPh>
    <phoneticPr fontId="1"/>
  </si>
  <si>
    <t>☑</t>
  </si>
  <si>
    <t>紹介機関名</t>
    <rPh sb="0" eb="2">
      <t>ショウカイ</t>
    </rPh>
    <rPh sb="2" eb="4">
      <t>キカン</t>
    </rPh>
    <rPh sb="4" eb="5">
      <t>メイ</t>
    </rPh>
    <phoneticPr fontId="1"/>
  </si>
  <si>
    <t>連絡先</t>
    <rPh sb="0" eb="3">
      <t>レンラクサキ</t>
    </rPh>
    <phoneticPr fontId="1"/>
  </si>
  <si>
    <t>創業(西暦)</t>
    <rPh sb="0" eb="2">
      <t>ソウギョウ</t>
    </rPh>
    <rPh sb="3" eb="5">
      <t>セイレキ</t>
    </rPh>
    <phoneticPr fontId="1"/>
  </si>
  <si>
    <t>正社員</t>
    <rPh sb="0" eb="3">
      <t>セイシャイン</t>
    </rPh>
    <phoneticPr fontId="1"/>
  </si>
  <si>
    <t>(パート</t>
    <phoneticPr fontId="1"/>
  </si>
  <si>
    <t>人)</t>
    <rPh sb="0" eb="1">
      <t>ニン</t>
    </rPh>
    <phoneticPr fontId="1"/>
  </si>
  <si>
    <t>法人設立(西暦)</t>
    <phoneticPr fontId="1"/>
  </si>
  <si>
    <t>創業</t>
    <rPh sb="0" eb="2">
      <t>ソウギョウ</t>
    </rPh>
    <phoneticPr fontId="1"/>
  </si>
  <si>
    <t>設立</t>
    <rPh sb="0" eb="2">
      <t>セツリツ</t>
    </rPh>
    <phoneticPr fontId="1"/>
  </si>
  <si>
    <t>saitama.j</t>
    <phoneticPr fontId="1"/>
  </si>
  <si>
    <r>
      <t>主たる事業内容・主な取扱商品・主な販売先</t>
    </r>
    <r>
      <rPr>
        <sz val="9"/>
        <color theme="1"/>
        <rFont val="Meiryo UI"/>
        <family val="3"/>
        <charset val="128"/>
      </rPr>
      <t>（可能な限り詳細に記入してください）</t>
    </r>
    <rPh sb="0" eb="1">
      <t>シュ</t>
    </rPh>
    <rPh sb="3" eb="5">
      <t>ジギョウ</t>
    </rPh>
    <rPh sb="5" eb="7">
      <t>ナイヨウ</t>
    </rPh>
    <rPh sb="8" eb="9">
      <t>オモ</t>
    </rPh>
    <rPh sb="10" eb="12">
      <t>トリアツカイ</t>
    </rPh>
    <rPh sb="12" eb="14">
      <t>ショウヒン</t>
    </rPh>
    <rPh sb="15" eb="16">
      <t>オモ</t>
    </rPh>
    <rPh sb="17" eb="19">
      <t>ハンバイ</t>
    </rPh>
    <rPh sb="19" eb="20">
      <t>サキ</t>
    </rPh>
    <rPh sb="21" eb="23">
      <t>カノウ</t>
    </rPh>
    <rPh sb="24" eb="25">
      <t>カギ</t>
    </rPh>
    <rPh sb="26" eb="28">
      <t>ショウサイ</t>
    </rPh>
    <rPh sb="29" eb="31">
      <t>キニュウ</t>
    </rPh>
    <phoneticPr fontId="1"/>
  </si>
  <si>
    <t>5.紹介機関</t>
    <rPh sb="2" eb="4">
      <t>ショウカイ</t>
    </rPh>
    <rPh sb="4" eb="6">
      <t>キカン</t>
    </rPh>
    <phoneticPr fontId="1"/>
  </si>
  <si>
    <t>記</t>
    <rPh sb="0" eb="1">
      <t>キ</t>
    </rPh>
    <phoneticPr fontId="1"/>
  </si>
  <si>
    <t>3.所属企業について</t>
    <rPh sb="2" eb="4">
      <t>ショゾク</t>
    </rPh>
    <rPh sb="4" eb="6">
      <t>キギョウ</t>
    </rPh>
    <phoneticPr fontId="1"/>
  </si>
  <si>
    <t>申込書に記載された個人情報並びに企業情報が、本塾運営に際し、主催者・後援者、運営業者、私が指定した紹介機関で共有されること。また、主催者・後援者が各種セミナー・案内に利用すること。</t>
    <rPh sb="0" eb="3">
      <t>モウシコミショ</t>
    </rPh>
    <rPh sb="4" eb="6">
      <t>キサイ</t>
    </rPh>
    <rPh sb="9" eb="11">
      <t>コジン</t>
    </rPh>
    <rPh sb="11" eb="13">
      <t>ジョウホウ</t>
    </rPh>
    <rPh sb="13" eb="14">
      <t>ナラ</t>
    </rPh>
    <rPh sb="16" eb="18">
      <t>キギョウ</t>
    </rPh>
    <rPh sb="18" eb="20">
      <t>ジョウホウ</t>
    </rPh>
    <rPh sb="65" eb="68">
      <t>シュサイシャ</t>
    </rPh>
    <rPh sb="69" eb="71">
      <t>コウエン</t>
    </rPh>
    <rPh sb="71" eb="72">
      <t>シャ</t>
    </rPh>
    <rPh sb="73" eb="75">
      <t>カクシュ</t>
    </rPh>
    <rPh sb="80" eb="82">
      <t>アンナイ</t>
    </rPh>
    <rPh sb="83" eb="85">
      <t>リヨウ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</si>
  <si>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</si>
  <si>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</si>
  <si>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</si>
  <si>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</si>
  <si>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志望動機</t>
    <rPh sb="0" eb="2">
      <t>シボウ</t>
    </rPh>
    <rPh sb="2" eb="4">
      <t>ドウキ</t>
    </rPh>
    <phoneticPr fontId="1"/>
  </si>
  <si>
    <t>職歴1</t>
    <rPh sb="0" eb="2">
      <t>ショクレキ</t>
    </rPh>
    <phoneticPr fontId="1"/>
  </si>
  <si>
    <t>職歴2</t>
    <rPh sb="0" eb="2">
      <t>ショクレキ</t>
    </rPh>
    <phoneticPr fontId="1"/>
  </si>
  <si>
    <t>職歴3</t>
    <rPh sb="0" eb="2">
      <t>ショクレキ</t>
    </rPh>
    <phoneticPr fontId="1"/>
  </si>
  <si>
    <t>職歴4</t>
    <rPh sb="0" eb="2">
      <t>ショクレキ</t>
    </rPh>
    <phoneticPr fontId="1"/>
  </si>
  <si>
    <t>職歴5</t>
    <rPh sb="0" eb="2">
      <t>ショクレキ</t>
    </rPh>
    <phoneticPr fontId="1"/>
  </si>
  <si>
    <t>職歴6</t>
    <rPh sb="0" eb="2">
      <t>ショクレキ</t>
    </rPh>
    <phoneticPr fontId="1"/>
  </si>
  <si>
    <t>URL有無</t>
    <rPh sb="3" eb="5">
      <t>ウム</t>
    </rPh>
    <phoneticPr fontId="1"/>
  </si>
  <si>
    <t>所属部署
・役職</t>
  </si>
  <si>
    <t>アドレス</t>
  </si>
  <si>
    <t>URL</t>
  </si>
  <si>
    <t>うちパート</t>
  </si>
  <si>
    <t>県</t>
    <rPh sb="0" eb="1">
      <t>ケン</t>
    </rPh>
    <phoneticPr fontId="1"/>
  </si>
  <si>
    <t>※各開催日程にアポイントなど予定がないことを確認してください。</t>
    <rPh sb="1" eb="2">
      <t>カク</t>
    </rPh>
    <rPh sb="2" eb="4">
      <t>カイサイ</t>
    </rPh>
    <rPh sb="4" eb="6">
      <t>ニッテイ</t>
    </rPh>
    <rPh sb="14" eb="16">
      <t>ヨテイ</t>
    </rPh>
    <rPh sb="22" eb="24">
      <t>カクニン</t>
    </rPh>
    <phoneticPr fontId="1"/>
  </si>
  <si>
    <t>男</t>
  </si>
  <si>
    <t>048-123-4567</t>
    <phoneticPr fontId="1"/>
  </si>
  <si>
    <r>
      <t xml:space="preserve">資本金額
</t>
    </r>
    <r>
      <rPr>
        <sz val="8"/>
        <color theme="1"/>
        <rFont val="Meiryo UI"/>
        <family val="3"/>
        <charset val="128"/>
      </rPr>
      <t xml:space="preserve">又は
</t>
    </r>
    <r>
      <rPr>
        <sz val="10"/>
        <color theme="1"/>
        <rFont val="Meiryo UI"/>
        <family val="2"/>
        <charset val="128"/>
      </rPr>
      <t>出資の総額</t>
    </r>
    <phoneticPr fontId="1"/>
  </si>
  <si>
    <t>所属</t>
    <rPh sb="0" eb="2">
      <t>ショゾク</t>
    </rPh>
    <phoneticPr fontId="1"/>
  </si>
  <si>
    <t>抜粋</t>
    <rPh sb="0" eb="2">
      <t>バッスイ</t>
    </rPh>
    <phoneticPr fontId="1"/>
  </si>
  <si>
    <r>
      <t>2.事業の承継（予定含む）状況</t>
    </r>
    <r>
      <rPr>
        <sz val="11"/>
        <color theme="1"/>
        <rFont val="Meiryo UI"/>
        <family val="3"/>
        <charset val="128"/>
      </rPr>
      <t>（下記①～⑤の</t>
    </r>
    <r>
      <rPr>
        <b/>
        <u/>
        <sz val="11"/>
        <color theme="1"/>
        <rFont val="Meiryo UI"/>
        <family val="3"/>
        <charset val="128"/>
      </rPr>
      <t>いずれかを選択</t>
    </r>
    <r>
      <rPr>
        <sz val="11"/>
        <color theme="1"/>
        <rFont val="Meiryo UI"/>
        <family val="3"/>
        <charset val="128"/>
      </rPr>
      <t>のうえ☑回答してください</t>
    </r>
    <rPh sb="2" eb="4">
      <t>ジギョウ</t>
    </rPh>
    <rPh sb="5" eb="7">
      <t>ショウケイ</t>
    </rPh>
    <rPh sb="8" eb="10">
      <t>ヨテイ</t>
    </rPh>
    <rPh sb="10" eb="11">
      <t>フク</t>
    </rPh>
    <rPh sb="13" eb="15">
      <t>ジョウキョウ</t>
    </rPh>
    <rPh sb="16" eb="18">
      <t>カキ</t>
    </rPh>
    <rPh sb="27" eb="29">
      <t>センタク</t>
    </rPh>
    <rPh sb="33" eb="35">
      <t>カイトウ</t>
    </rPh>
    <phoneticPr fontId="1"/>
  </si>
  <si>
    <t>①既に代表権が有る</t>
    <rPh sb="1" eb="2">
      <t>スデ</t>
    </rPh>
    <rPh sb="3" eb="6">
      <t>ダイヒョウケン</t>
    </rPh>
    <rPh sb="7" eb="8">
      <t>ア</t>
    </rPh>
    <phoneticPr fontId="1"/>
  </si>
  <si>
    <t>事業承継の予定</t>
    <rPh sb="0" eb="4">
      <t>ジギョウ</t>
    </rPh>
    <rPh sb="5" eb="7">
      <t>ヨテイ</t>
    </rPh>
    <phoneticPr fontId="1"/>
  </si>
  <si>
    <t>企業名抜粋</t>
    <rPh sb="0" eb="2">
      <t>キギョウ</t>
    </rPh>
    <rPh sb="2" eb="3">
      <t>メイ</t>
    </rPh>
    <rPh sb="3" eb="5">
      <t>バッスイ</t>
    </rPh>
    <phoneticPr fontId="1"/>
  </si>
  <si>
    <t>百万円</t>
    <rPh sb="0" eb="1">
      <t>ヒャク</t>
    </rPh>
    <rPh sb="1" eb="3">
      <t>マンエン</t>
    </rPh>
    <phoneticPr fontId="1"/>
  </si>
  <si>
    <t>№</t>
    <phoneticPr fontId="1"/>
  </si>
  <si>
    <t>資本金M</t>
    <rPh sb="0" eb="3">
      <t>シホンキン</t>
    </rPh>
    <phoneticPr fontId="1"/>
  </si>
  <si>
    <t>売上M</t>
    <rPh sb="0" eb="2">
      <t>ウリアゲ</t>
    </rPh>
    <phoneticPr fontId="1"/>
  </si>
  <si>
    <t>ｖ8</t>
    <phoneticPr fontId="1"/>
  </si>
  <si>
    <t>埼玉県事業承継・引継ぎ支援センターが指定する機関(募集要項参照)の紹介を得られる方。</t>
    <rPh sb="0" eb="2">
      <t>サイタマ</t>
    </rPh>
    <rPh sb="2" eb="3">
      <t>ケン</t>
    </rPh>
    <rPh sb="3" eb="7">
      <t>ジギョウ</t>
    </rPh>
    <rPh sb="8" eb="10">
      <t>ヒキツ</t>
    </rPh>
    <rPh sb="11" eb="13">
      <t>シエン</t>
    </rPh>
    <rPh sb="18" eb="20">
      <t>シテイ</t>
    </rPh>
    <rPh sb="22" eb="24">
      <t>キカン</t>
    </rPh>
    <rPh sb="25" eb="27">
      <t>ボシュウ</t>
    </rPh>
    <rPh sb="27" eb="29">
      <t>ヨウコウ</t>
    </rPh>
    <rPh sb="29" eb="31">
      <t>サンショウ</t>
    </rPh>
    <rPh sb="33" eb="35">
      <t>ショウカイ</t>
    </rPh>
    <rPh sb="36" eb="37">
      <t>エ</t>
    </rPh>
    <rPh sb="40" eb="41">
      <t>カタ</t>
    </rPh>
    <phoneticPr fontId="1"/>
  </si>
  <si>
    <t>全9回全てのカリキュラムに参加可能で、積極的に受講する熱意がある方。</t>
    <rPh sb="0" eb="1">
      <t>ゼン</t>
    </rPh>
    <rPh sb="2" eb="3">
      <t>カイ</t>
    </rPh>
    <rPh sb="3" eb="4">
      <t>スベ</t>
    </rPh>
    <rPh sb="13" eb="15">
      <t>サンカ</t>
    </rPh>
    <rPh sb="15" eb="17">
      <t>カノウ</t>
    </rPh>
    <rPh sb="19" eb="21">
      <t>セッキョク</t>
    </rPh>
    <rPh sb="21" eb="22">
      <t>テキ</t>
    </rPh>
    <rPh sb="23" eb="25">
      <t>ジュコウ</t>
    </rPh>
    <rPh sb="27" eb="29">
      <t>ネツイ</t>
    </rPh>
    <rPh sb="32" eb="33">
      <t>カタ</t>
    </rPh>
    <phoneticPr fontId="1"/>
  </si>
  <si>
    <r>
      <t>5.紹介機関　</t>
    </r>
    <r>
      <rPr>
        <sz val="9"/>
        <color theme="1"/>
        <rFont val="Meiryo UI"/>
        <family val="3"/>
        <charset val="128"/>
      </rPr>
      <t>※記入がない場合、申込受付けができない場合もありますのでご注意ください。</t>
    </r>
    <rPh sb="2" eb="4">
      <t>ショウカイ</t>
    </rPh>
    <rPh sb="4" eb="6">
      <t>キカン</t>
    </rPh>
    <phoneticPr fontId="1"/>
  </si>
  <si>
    <t>企業名</t>
    <rPh sb="0" eb="3">
      <t>キギョウメイ</t>
    </rPh>
    <phoneticPr fontId="1"/>
  </si>
  <si>
    <t>※紹介機関については、「募集要項」で確認してください。</t>
    <rPh sb="1" eb="5">
      <t>ショウカイキカン</t>
    </rPh>
    <rPh sb="12" eb="14">
      <t>ボシュウ</t>
    </rPh>
    <rPh sb="14" eb="16">
      <t>ヨウコウ</t>
    </rPh>
    <rPh sb="18" eb="20">
      <t>カクニン</t>
    </rPh>
    <phoneticPr fontId="1"/>
  </si>
  <si>
    <t>埼玉県内の中小企業・小規模事業者の経営後継者(予定・候補含む)または、承継後間もない方。</t>
    <rPh sb="0" eb="2">
      <t>サイタマ</t>
    </rPh>
    <rPh sb="2" eb="3">
      <t>ケン</t>
    </rPh>
    <rPh sb="3" eb="4">
      <t>ナイ</t>
    </rPh>
    <rPh sb="5" eb="7">
      <t>チュウショウ</t>
    </rPh>
    <rPh sb="7" eb="9">
      <t>キギョウ</t>
    </rPh>
    <rPh sb="10" eb="16">
      <t>ショウキボジギョウシャ</t>
    </rPh>
    <rPh sb="17" eb="19">
      <t>ケイエイ</t>
    </rPh>
    <rPh sb="19" eb="22">
      <t>コウケイシャ</t>
    </rPh>
    <rPh sb="23" eb="25">
      <t>ヨテイ</t>
    </rPh>
    <rPh sb="26" eb="28">
      <t>コウホ</t>
    </rPh>
    <rPh sb="28" eb="29">
      <t>フク</t>
    </rPh>
    <rPh sb="35" eb="37">
      <t>ショウケイ</t>
    </rPh>
    <rPh sb="37" eb="38">
      <t>ゴ</t>
    </rPh>
    <rPh sb="38" eb="39">
      <t>マ</t>
    </rPh>
    <rPh sb="42" eb="43">
      <t>カタ</t>
    </rPh>
    <phoneticPr fontId="1"/>
  </si>
  <si>
    <t>所属企業・事業者の代表者が、「彩の国事業承継塾」(以下｢本塾」）への受講を応諾している方。</t>
    <rPh sb="0" eb="2">
      <t>ショゾク</t>
    </rPh>
    <rPh sb="2" eb="4">
      <t>キギョウ</t>
    </rPh>
    <rPh sb="5" eb="8">
      <t>ジギョウシャ</t>
    </rPh>
    <rPh sb="9" eb="12">
      <t>ダイヒョウシャ</t>
    </rPh>
    <rPh sb="15" eb="16">
      <t>サイ</t>
    </rPh>
    <rPh sb="17" eb="18">
      <t>クニ</t>
    </rPh>
    <rPh sb="18" eb="22">
      <t>ジギョウ</t>
    </rPh>
    <rPh sb="22" eb="23">
      <t>ジュク</t>
    </rPh>
    <rPh sb="25" eb="27">
      <t>イカ</t>
    </rPh>
    <rPh sb="28" eb="29">
      <t>ホン</t>
    </rPh>
    <rPh sb="29" eb="30">
      <t>ジュク</t>
    </rPh>
    <rPh sb="34" eb="36">
      <t>ジュコウ</t>
    </rPh>
    <rPh sb="37" eb="39">
      <t>オウダク</t>
    </rPh>
    <rPh sb="43" eb="44">
      <t>カタ</t>
    </rPh>
    <phoneticPr fontId="1"/>
  </si>
  <si>
    <t>受講条件(下記の(1)～(5)の全てを充足していること。</t>
    <rPh sb="0" eb="2">
      <t>ジュコウ</t>
    </rPh>
    <rPh sb="2" eb="4">
      <t>ジョウケン</t>
    </rPh>
    <rPh sb="5" eb="7">
      <t>カキ</t>
    </rPh>
    <rPh sb="16" eb="17">
      <t>スベ</t>
    </rPh>
    <rPh sb="19" eb="21">
      <t>ジュウソク</t>
    </rPh>
    <phoneticPr fontId="1"/>
  </si>
  <si>
    <t>カリキュラム、会場・日程など講座内容が変更となる場合があること。</t>
    <rPh sb="7" eb="9">
      <t>カイジョウ</t>
    </rPh>
    <rPh sb="10" eb="12">
      <t>ニッテイ</t>
    </rPh>
    <rPh sb="14" eb="16">
      <t>コウザ</t>
    </rPh>
    <rPh sb="16" eb="18">
      <t>ナイヨウ</t>
    </rPh>
    <rPh sb="19" eb="21">
      <t>ヘンコウ</t>
    </rPh>
    <rPh sb="24" eb="26">
      <t>バアイ</t>
    </rPh>
    <phoneticPr fontId="1"/>
  </si>
  <si>
    <t>@</t>
    <phoneticPr fontId="1"/>
  </si>
  <si>
    <t>令和6年度　『彩の国事業承継塾』申込書</t>
    <rPh sb="0" eb="2">
      <t>レイワ</t>
    </rPh>
    <rPh sb="3" eb="4">
      <t>ネン</t>
    </rPh>
    <rPh sb="4" eb="5">
      <t>ド</t>
    </rPh>
    <rPh sb="7" eb="8">
      <t>サイ</t>
    </rPh>
    <rPh sb="9" eb="10">
      <t>クニ</t>
    </rPh>
    <rPh sb="10" eb="14">
      <t>ジギョウ</t>
    </rPh>
    <rPh sb="14" eb="15">
      <t>ジュク</t>
    </rPh>
    <rPh sb="16" eb="19">
      <t>モウシコミショ</t>
    </rPh>
    <phoneticPr fontId="1"/>
  </si>
  <si>
    <t>受講の可否は、主催者の書類審査・オンライン面談にて決定すること。</t>
    <rPh sb="0" eb="2">
      <t>ジュコウ</t>
    </rPh>
    <rPh sb="3" eb="5">
      <t>カヒ</t>
    </rPh>
    <rPh sb="7" eb="10">
      <t>シュサイシャ</t>
    </rPh>
    <rPh sb="11" eb="13">
      <t>ショルイ</t>
    </rPh>
    <rPh sb="13" eb="15">
      <t>シンサ</t>
    </rPh>
    <rPh sb="21" eb="23">
      <t>メンダン</t>
    </rPh>
    <rPh sb="25" eb="27">
      <t>ケッテイ</t>
    </rPh>
    <phoneticPr fontId="1"/>
  </si>
  <si>
    <t>私（受講申込者）は、「令和6年度『彩の国事業承継塾』募集要項」及び下記事項を確認のうえ申込みます。</t>
    <rPh sb="0" eb="1">
      <t>ワタシ</t>
    </rPh>
    <rPh sb="2" eb="4">
      <t>ジュコウ</t>
    </rPh>
    <rPh sb="4" eb="6">
      <t>モウシコミ</t>
    </rPh>
    <rPh sb="6" eb="7">
      <t>シャ</t>
    </rPh>
    <rPh sb="26" eb="28">
      <t>ボシュウ</t>
    </rPh>
    <rPh sb="28" eb="30">
      <t>ヨウコウ</t>
    </rPh>
    <rPh sb="31" eb="32">
      <t>オヨ</t>
    </rPh>
    <rPh sb="33" eb="35">
      <t>カキ</t>
    </rPh>
    <rPh sb="35" eb="37">
      <t>ジコウ</t>
    </rPh>
    <rPh sb="38" eb="40">
      <t>カクニン</t>
    </rPh>
    <rPh sb="43" eb="45">
      <t>モウシコ</t>
    </rPh>
    <phoneticPr fontId="1"/>
  </si>
  <si>
    <t>サイタマ ジロウ</t>
    <phoneticPr fontId="1"/>
  </si>
  <si>
    <t>埼玉 二郎</t>
    <rPh sb="0" eb="2">
      <t>サイタマ</t>
    </rPh>
    <rPh sb="3" eb="5">
      <t>ジロウ</t>
    </rPh>
    <phoneticPr fontId="1"/>
  </si>
  <si>
    <t>社長室 室長</t>
    <rPh sb="0" eb="3">
      <t>シャチョウシツ</t>
    </rPh>
    <rPh sb="4" eb="6">
      <t>シツチョウ</t>
    </rPh>
    <phoneticPr fontId="1"/>
  </si>
  <si>
    <t>090-1234-5678</t>
    <phoneticPr fontId="1"/>
  </si>
  <si>
    <t>syouji.ne.jp</t>
    <phoneticPr fontId="1"/>
  </si>
  <si>
    <t>総務部配属</t>
    <rPh sb="0" eb="3">
      <t>ソウムブ</t>
    </rPh>
    <rPh sb="3" eb="5">
      <t>ハイゾク</t>
    </rPh>
    <phoneticPr fontId="1"/>
  </si>
  <si>
    <t>人事部門担当。募集から採用面接、入社までを担当</t>
    <rPh sb="0" eb="2">
      <t>ジンジ</t>
    </rPh>
    <rPh sb="2" eb="4">
      <t>ブモン</t>
    </rPh>
    <rPh sb="4" eb="6">
      <t>タントウ</t>
    </rPh>
    <rPh sb="7" eb="9">
      <t>ボシュウ</t>
    </rPh>
    <rPh sb="11" eb="13">
      <t>サイヨウ</t>
    </rPh>
    <rPh sb="13" eb="15">
      <t>メンセツ</t>
    </rPh>
    <rPh sb="16" eb="18">
      <t>ニュウシャ</t>
    </rPh>
    <rPh sb="21" eb="23">
      <t>タントウ</t>
    </rPh>
    <phoneticPr fontId="1"/>
  </si>
  <si>
    <t>同部門係長に就任。人事・総務部門全般を担当</t>
    <rPh sb="12" eb="14">
      <t>ソウム</t>
    </rPh>
    <rPh sb="14" eb="16">
      <t>ブモン</t>
    </rPh>
    <rPh sb="16" eb="18">
      <t>ゼンパン</t>
    </rPh>
    <rPh sb="19" eb="21">
      <t>タントウ</t>
    </rPh>
    <phoneticPr fontId="1"/>
  </si>
  <si>
    <t>社長室長に就任。人事・総務部門と共に営業企画を担当し、現在に至る</t>
    <rPh sb="0" eb="2">
      <t>シャチョウ</t>
    </rPh>
    <rPh sb="2" eb="4">
      <t>シツチョウ</t>
    </rPh>
    <rPh sb="5" eb="7">
      <t>シュウニン</t>
    </rPh>
    <rPh sb="8" eb="10">
      <t>ジンジ</t>
    </rPh>
    <rPh sb="11" eb="13">
      <t>ソウム</t>
    </rPh>
    <rPh sb="13" eb="15">
      <t>ブモン</t>
    </rPh>
    <rPh sb="16" eb="17">
      <t>トモ</t>
    </rPh>
    <rPh sb="18" eb="20">
      <t>エイギョウ</t>
    </rPh>
    <rPh sb="20" eb="22">
      <t>キカク</t>
    </rPh>
    <rPh sb="23" eb="25">
      <t>タントウ</t>
    </rPh>
    <rPh sb="27" eb="29">
      <t>ゲンザイ</t>
    </rPh>
    <rPh sb="30" eb="31">
      <t>イタ</t>
    </rPh>
    <phoneticPr fontId="1"/>
  </si>
  <si>
    <t>株式会社 埼玉商事</t>
    <rPh sb="0" eb="4">
      <t>カブシキカイシャ</t>
    </rPh>
    <rPh sb="5" eb="7">
      <t>サイタマ</t>
    </rPh>
    <rPh sb="7" eb="9">
      <t>ショウジ</t>
    </rPh>
    <phoneticPr fontId="1"/>
  </si>
  <si>
    <t>ｻｲﾀﾏｼｮｳｼﾞ</t>
    <phoneticPr fontId="1"/>
  </si>
  <si>
    <t>埼玉太郎</t>
    <rPh sb="0" eb="2">
      <t>サイタマ</t>
    </rPh>
    <rPh sb="2" eb="4">
      <t>タロウ</t>
    </rPh>
    <phoneticPr fontId="1"/>
  </si>
  <si>
    <t>ｻｲﾀﾏ ﾀﾛｳ</t>
    <phoneticPr fontId="1"/>
  </si>
  <si>
    <t>代表取締役</t>
    <rPh sb="0" eb="5">
      <t>ダイヒョウトリシマリヤク</t>
    </rPh>
    <phoneticPr fontId="1"/>
  </si>
  <si>
    <t>各種紙器製品製造</t>
    <rPh sb="0" eb="2">
      <t>カクシュ</t>
    </rPh>
    <rPh sb="2" eb="4">
      <t>シキ</t>
    </rPh>
    <rPh sb="4" eb="6">
      <t>セイヒン</t>
    </rPh>
    <rPh sb="6" eb="8">
      <t>セイゾウ</t>
    </rPh>
    <phoneticPr fontId="1"/>
  </si>
  <si>
    <t>医療機器・計測機器メーカーと対象とした専用記録紙をOEM生産する他、感熱プリンター、インクジェットプリンター、レーザープリンターに対応した用紙の製造販売を行っている。</t>
    <rPh sb="0" eb="4">
      <t>イリョウキキ</t>
    </rPh>
    <rPh sb="5" eb="7">
      <t>ケイソク</t>
    </rPh>
    <rPh sb="7" eb="9">
      <t>キキ</t>
    </rPh>
    <rPh sb="14" eb="16">
      <t>タイショウ</t>
    </rPh>
    <rPh sb="19" eb="21">
      <t>センヨウ</t>
    </rPh>
    <rPh sb="21" eb="23">
      <t>キロク</t>
    </rPh>
    <rPh sb="28" eb="30">
      <t>セイサン</t>
    </rPh>
    <rPh sb="32" eb="33">
      <t>ホカ</t>
    </rPh>
    <rPh sb="34" eb="36">
      <t>カンネツ</t>
    </rPh>
    <rPh sb="65" eb="67">
      <t>タイオウ</t>
    </rPh>
    <rPh sb="69" eb="71">
      <t>ヨウシ</t>
    </rPh>
    <rPh sb="72" eb="76">
      <t>セイゾウハンバイ</t>
    </rPh>
    <rPh sb="77" eb="78">
      <t>オコナ</t>
    </rPh>
    <phoneticPr fontId="1"/>
  </si>
  <si>
    <t>埼玉</t>
    <rPh sb="0" eb="2">
      <t>サイタマ</t>
    </rPh>
    <phoneticPr fontId="1"/>
  </si>
  <si>
    <t>330</t>
    <phoneticPr fontId="1"/>
  </si>
  <si>
    <t>0063</t>
    <phoneticPr fontId="1"/>
  </si>
  <si>
    <t>https://www.3192shoukei.jp/</t>
    <phoneticPr fontId="1"/>
  </si>
  <si>
    <t>〇〇商工会議所</t>
    <rPh sb="2" eb="4">
      <t>ショウコウ</t>
    </rPh>
    <rPh sb="4" eb="7">
      <t>カイギショ</t>
    </rPh>
    <phoneticPr fontId="1"/>
  </si>
  <si>
    <t>●●支所</t>
    <rPh sb="2" eb="4">
      <t>シショ</t>
    </rPh>
    <phoneticPr fontId="1"/>
  </si>
  <si>
    <t>山田花子</t>
    <rPh sb="0" eb="2">
      <t>ヤマダ</t>
    </rPh>
    <rPh sb="2" eb="4">
      <t>ハナコ</t>
    </rPh>
    <phoneticPr fontId="1"/>
  </si>
  <si>
    <t>048-711-6326</t>
    <phoneticPr fontId="1"/>
  </si>
  <si>
    <t>直近決算期</t>
    <rPh sb="0" eb="2">
      <t>チョッキン</t>
    </rPh>
    <rPh sb="2" eb="5">
      <t>ケッサンキ</t>
    </rPh>
    <phoneticPr fontId="1"/>
  </si>
  <si>
    <t>【記入例】
・社長室長として業務を推進する中で、自己研鑽を進めてきましたが、独学では限界があり会社運営に必要なスキルを取得機会として、当社代取から業務の一環として受講の指示があったことから、今回の受講を希望することになりました。
・併せて、後継者として同じ立場で参加される受講者と交流を進め、想いや情報を共有したいと思います。
・開講日は、全講座受講可能です。</t>
    <rPh sb="1" eb="4">
      <t>キニュウレイ</t>
    </rPh>
    <rPh sb="7" eb="9">
      <t>シャチョウ</t>
    </rPh>
    <rPh sb="9" eb="11">
      <t>シツチョウ</t>
    </rPh>
    <rPh sb="14" eb="16">
      <t>ギョウム</t>
    </rPh>
    <rPh sb="17" eb="19">
      <t>スイシン</t>
    </rPh>
    <rPh sb="21" eb="22">
      <t>ナカ</t>
    </rPh>
    <rPh sb="24" eb="28">
      <t>ジコケンサン</t>
    </rPh>
    <rPh sb="29" eb="30">
      <t>スス</t>
    </rPh>
    <rPh sb="38" eb="40">
      <t>ドクガク</t>
    </rPh>
    <rPh sb="42" eb="44">
      <t>ゲンカイ</t>
    </rPh>
    <rPh sb="47" eb="49">
      <t>カイシャ</t>
    </rPh>
    <rPh sb="49" eb="51">
      <t>ウンエイ</t>
    </rPh>
    <rPh sb="52" eb="54">
      <t>ヒツヨウ</t>
    </rPh>
    <rPh sb="59" eb="61">
      <t>シュトク</t>
    </rPh>
    <rPh sb="61" eb="63">
      <t>キカイ</t>
    </rPh>
    <rPh sb="67" eb="69">
      <t>トウシャ</t>
    </rPh>
    <rPh sb="69" eb="71">
      <t>ダイトリ</t>
    </rPh>
    <rPh sb="73" eb="75">
      <t>ギョウム</t>
    </rPh>
    <rPh sb="76" eb="78">
      <t>イッカン</t>
    </rPh>
    <rPh sb="81" eb="83">
      <t>ジュコウ</t>
    </rPh>
    <rPh sb="84" eb="86">
      <t>シジ</t>
    </rPh>
    <rPh sb="95" eb="97">
      <t>コンカイ</t>
    </rPh>
    <rPh sb="98" eb="100">
      <t>ジュコウ</t>
    </rPh>
    <rPh sb="101" eb="103">
      <t>キボウ</t>
    </rPh>
    <rPh sb="116" eb="117">
      <t>アワ</t>
    </rPh>
    <rPh sb="120" eb="123">
      <t>コウケイシャ</t>
    </rPh>
    <rPh sb="126" eb="127">
      <t>オナ</t>
    </rPh>
    <rPh sb="128" eb="130">
      <t>タチバ</t>
    </rPh>
    <rPh sb="131" eb="133">
      <t>サンカ</t>
    </rPh>
    <rPh sb="136" eb="139">
      <t>ジュコウシャ</t>
    </rPh>
    <rPh sb="140" eb="142">
      <t>コウリュウ</t>
    </rPh>
    <rPh sb="143" eb="144">
      <t>スス</t>
    </rPh>
    <rPh sb="146" eb="147">
      <t>オモ</t>
    </rPh>
    <rPh sb="149" eb="151">
      <t>ジョウホウ</t>
    </rPh>
    <rPh sb="152" eb="154">
      <t>キョウユウ</t>
    </rPh>
    <rPh sb="158" eb="159">
      <t>オモ</t>
    </rPh>
    <rPh sb="165" eb="168">
      <t>カイコウビ</t>
    </rPh>
    <rPh sb="173" eb="175">
      <t>ジュコウ</t>
    </rPh>
    <rPh sb="175" eb="177">
      <t>カノウ</t>
    </rPh>
    <phoneticPr fontId="1"/>
  </si>
  <si>
    <t>さいたま市浦和区高砂3-17-15</t>
    <rPh sb="4" eb="5">
      <t>シ</t>
    </rPh>
    <rPh sb="5" eb="8">
      <t>ウラワク</t>
    </rPh>
    <rPh sb="8" eb="10">
      <t>タカサゴ</t>
    </rPh>
    <phoneticPr fontId="1"/>
  </si>
  <si>
    <r>
      <t>メールアドレス(受講通知の連絡、受講時のデータ授受で使用しますので、</t>
    </r>
    <r>
      <rPr>
        <b/>
        <sz val="10"/>
        <color rgb="FFFF0000"/>
        <rFont val="Meiryo UI"/>
        <family val="3"/>
        <charset val="128"/>
      </rPr>
      <t>携帯メール・共用メールは避けてください</t>
    </r>
    <r>
      <rPr>
        <sz val="10"/>
        <color theme="1"/>
        <rFont val="Meiryo UI"/>
        <family val="2"/>
        <charset val="128"/>
      </rPr>
      <t>)</t>
    </r>
    <rPh sb="34" eb="36">
      <t>ケイタイ</t>
    </rPh>
    <phoneticPr fontId="1"/>
  </si>
  <si>
    <r>
      <t>メールアドレス(受講通知の連絡、受講時のデータ授受で使用しますので、</t>
    </r>
    <r>
      <rPr>
        <b/>
        <sz val="10"/>
        <color rgb="FFFF0000"/>
        <rFont val="Meiryo UI"/>
        <family val="3"/>
        <charset val="128"/>
      </rPr>
      <t>携帯メール・共用メールは避けてください</t>
    </r>
    <r>
      <rPr>
        <sz val="10"/>
        <color theme="1"/>
        <rFont val="Meiryo UI"/>
        <family val="2"/>
        <charset val="128"/>
      </rPr>
      <t>)</t>
    </r>
    <phoneticPr fontId="1"/>
  </si>
  <si>
    <t>生</t>
    <rPh sb="0" eb="1">
      <t>セイ</t>
    </rPh>
    <phoneticPr fontId="1"/>
  </si>
  <si>
    <t>生年月日(西暦)(入力例：1988/4/1）</t>
    <rPh sb="0" eb="2">
      <t>セイネン</t>
    </rPh>
    <rPh sb="2" eb="4">
      <t>ガッピ</t>
    </rPh>
    <rPh sb="5" eb="7">
      <t>セイレキ</t>
    </rPh>
    <rPh sb="9" eb="11">
      <t>ニュウリョク</t>
    </rPh>
    <rPh sb="11" eb="12">
      <t>レイ</t>
    </rPh>
    <phoneticPr fontId="1"/>
  </si>
  <si>
    <t>メールアドレス(受講通知の連絡、受講時のデータ授受で使用しますので、携帯メール・共用メールは避けてください)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</si>
  <si>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</si>
  <si>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</si>
  <si>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事業承継の予定①</t>
    <rPh sb="0" eb="4">
      <t>ジギョウ</t>
    </rPh>
    <rPh sb="5" eb="7">
      <t>ヨテイ</t>
    </rPh>
    <phoneticPr fontId="1"/>
  </si>
  <si>
    <t>事業承継の予定②</t>
    <rPh sb="0" eb="4">
      <t>ジギョウ</t>
    </rPh>
    <rPh sb="5" eb="7">
      <t>ヨテイ</t>
    </rPh>
    <phoneticPr fontId="1"/>
  </si>
  <si>
    <t>事業承継の予定③</t>
    <rPh sb="0" eb="4">
      <t>ジギョウ</t>
    </rPh>
    <rPh sb="5" eb="7">
      <t>ヨテイ</t>
    </rPh>
    <phoneticPr fontId="1"/>
  </si>
  <si>
    <t>事業承継の予定④</t>
    <rPh sb="0" eb="4">
      <t>ジギョウ</t>
    </rPh>
    <rPh sb="5" eb="7">
      <t>ヨテイ</t>
    </rPh>
    <phoneticPr fontId="1"/>
  </si>
  <si>
    <t>事業承継の予定⑤</t>
    <rPh sb="0" eb="4">
      <t>ジギョウ</t>
    </rPh>
    <rPh sb="5" eb="7">
      <t>ヨテイ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</si>
  <si>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</si>
  <si>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</si>
  <si>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月頃</t>
    <rPh sb="0" eb="2">
      <t>ガツゴロ</t>
    </rPh>
    <phoneticPr fontId="1"/>
  </si>
  <si>
    <t>月頃</t>
    <rPh sb="0" eb="1">
      <t>ガツ</t>
    </rPh>
    <rPh sb="1" eb="2">
      <t>コロ</t>
    </rPh>
    <phoneticPr fontId="1"/>
  </si>
  <si>
    <t>代表権取得時期（年）</t>
    <rPh sb="0" eb="3">
      <t>ダイヒョウケン</t>
    </rPh>
    <rPh sb="3" eb="5">
      <t>シュトク</t>
    </rPh>
    <rPh sb="5" eb="7">
      <t>ジキ</t>
    </rPh>
    <rPh sb="8" eb="9">
      <t>ネン</t>
    </rPh>
    <phoneticPr fontId="1"/>
  </si>
  <si>
    <t>事業承継の予定（年）</t>
    <rPh sb="0" eb="4">
      <t>ジギョウ</t>
    </rPh>
    <rPh sb="5" eb="7">
      <t>ヨテイ</t>
    </rPh>
    <rPh sb="8" eb="9">
      <t>ネン</t>
    </rPh>
    <phoneticPr fontId="1"/>
  </si>
  <si>
    <t>その他</t>
    <rPh sb="2" eb="3">
      <t>タ</t>
    </rPh>
    <phoneticPr fontId="1"/>
  </si>
  <si>
    <t>令和6年度　『彩の国事業承継塾』受講申込書</t>
    <rPh sb="0" eb="2">
      <t>レイワ</t>
    </rPh>
    <rPh sb="3" eb="4">
      <t>ネン</t>
    </rPh>
    <rPh sb="4" eb="5">
      <t>ド</t>
    </rPh>
    <rPh sb="7" eb="8">
      <t>サイ</t>
    </rPh>
    <rPh sb="9" eb="10">
      <t>クニ</t>
    </rPh>
    <rPh sb="10" eb="14">
      <t>ジギョウ</t>
    </rPh>
    <rPh sb="14" eb="15">
      <t>ジュク</t>
    </rPh>
    <rPh sb="16" eb="18">
      <t>ジュコウ</t>
    </rPh>
    <rPh sb="18" eb="21">
      <t>モウシコミショ</t>
    </rPh>
    <phoneticPr fontId="1"/>
  </si>
  <si>
    <t>申込者住所</t>
    <rPh sb="0" eb="3">
      <t>モウシコミシャ</t>
    </rPh>
    <rPh sb="3" eb="5">
      <t>ジュウショ</t>
    </rPh>
    <phoneticPr fontId="1"/>
  </si>
  <si>
    <t>県</t>
    <rPh sb="0" eb="1">
      <t>ケン</t>
    </rPh>
    <phoneticPr fontId="1"/>
  </si>
  <si>
    <t>申込者〒</t>
    <rPh sb="0" eb="2">
      <t>モウシコミ</t>
    </rPh>
    <rPh sb="2" eb="3">
      <t>シャ</t>
    </rPh>
    <phoneticPr fontId="1"/>
  </si>
  <si>
    <t>申込者住所</t>
    <rPh sb="0" eb="2">
      <t>モウシコミ</t>
    </rPh>
    <rPh sb="2" eb="3">
      <t>シャ</t>
    </rPh>
    <rPh sb="3" eb="5">
      <t>ジュウショ</t>
    </rPh>
    <phoneticPr fontId="1"/>
  </si>
  <si>
    <t>0005</t>
    <phoneticPr fontId="1"/>
  </si>
  <si>
    <t>-</t>
    <phoneticPr fontId="1"/>
  </si>
  <si>
    <t>ー</t>
    <phoneticPr fontId="1"/>
  </si>
  <si>
    <t>この部分をコピー</t>
    <rPh sb="2" eb="4">
      <t>ブブン</t>
    </rPh>
    <phoneticPr fontId="1"/>
  </si>
  <si>
    <t>↓</t>
    <phoneticPr fontId="1"/>
  </si>
  <si>
    <t>令和6年度　『彩の国事業承継塾』受講申込書（記入例）</t>
    <rPh sb="0" eb="2">
      <t>レイワ</t>
    </rPh>
    <rPh sb="3" eb="4">
      <t>ネン</t>
    </rPh>
    <rPh sb="4" eb="5">
      <t>ド</t>
    </rPh>
    <rPh sb="7" eb="8">
      <t>サイ</t>
    </rPh>
    <rPh sb="9" eb="10">
      <t>クニ</t>
    </rPh>
    <rPh sb="10" eb="14">
      <t>ジギョウ</t>
    </rPh>
    <rPh sb="14" eb="15">
      <t>ジュク</t>
    </rPh>
    <rPh sb="16" eb="18">
      <t>ジュコウ</t>
    </rPh>
    <rPh sb="18" eb="21">
      <t>モウシコミショ</t>
    </rPh>
    <rPh sb="22" eb="25">
      <t>キニュウレイ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</si>
  <si>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</si>
  <si>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</si>
  <si>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</si>
  <si>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</si>
  <si>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</si>
  <si>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受講の可否は、主催者による書類審査・オンライン面談にて決定すること。</t>
    <rPh sb="0" eb="2">
      <t>ジュコウ</t>
    </rPh>
    <rPh sb="3" eb="5">
      <t>カヒ</t>
    </rPh>
    <rPh sb="7" eb="10">
      <t>シュサイシャ</t>
    </rPh>
    <rPh sb="13" eb="15">
      <t>ショルイ</t>
    </rPh>
    <rPh sb="15" eb="17">
      <t>シンサ</t>
    </rPh>
    <rPh sb="23" eb="25">
      <t>メンダン</t>
    </rPh>
    <rPh sb="27" eb="29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</si>
</sst>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年&quot;"/>
    <numFmt numFmtId="177" formatCode="0&quot;月&quot;"/>
    <numFmt numFmtId="178" formatCode="#,##0.0;[Red]\-#,##0.0"/>
    <numFmt numFmtId="179" formatCode="0&quot;歳&quot;"/>
    <numFmt numFmtId="180" formatCode="yyyy&quot;年&quot;m&quot;月&quot;d&quot;日&quot;;@"/>
    <numFmt numFmtId="181" formatCode="[&lt;=999]000;[&lt;=9999]000\-00;000\-0000"/>
  </numFmts>
  <fonts count="42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8"/>
      <color theme="1"/>
      <name val="Meiryo UI"/>
      <family val="2"/>
      <charset val="128"/>
    </font>
    <font>
      <b/>
      <sz val="11"/>
      <color rgb="FF0000FF"/>
      <name val="Meiryo UI"/>
      <family val="3"/>
      <charset val="128"/>
    </font>
    <font>
      <sz val="10"/>
      <color rgb="FF0000FF"/>
      <name val="Meiryo UI"/>
      <family val="2"/>
      <charset val="128"/>
    </font>
    <font>
      <sz val="10"/>
      <color rgb="FF0000FF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sz val="10"/>
      <color theme="1"/>
      <name val="Meiryo UI"/>
      <family val="2"/>
      <charset val="128"/>
    </font>
    <font>
      <sz val="6"/>
      <color theme="1"/>
      <name val="Meiryo UI"/>
      <family val="2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b/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Arial"/>
      <family val="2"/>
    </font>
    <font>
      <sz val="10"/>
      <color rgb="FFFF0000"/>
      <name val="Meiryo UI"/>
      <family val="2"/>
      <charset val="128"/>
    </font>
    <font>
      <sz val="10"/>
      <color rgb="FFFF0000"/>
      <name val="Meiryo UI"/>
      <family val="3"/>
      <charset val="128"/>
    </font>
    <font>
      <sz val="14"/>
      <color rgb="FF0000FF"/>
      <name val="Meiryo UI"/>
      <family val="2"/>
      <charset val="128"/>
    </font>
    <font>
      <sz val="14"/>
      <color rgb="FF0000FF"/>
      <name val="Meiryo UI"/>
      <family val="3"/>
      <charset val="128"/>
    </font>
    <font>
      <sz val="18"/>
      <color rgb="FF0000FF"/>
      <name val="Meiryo UI"/>
      <family val="3"/>
      <charset val="128"/>
    </font>
    <font>
      <sz val="16"/>
      <color rgb="FF0000FF"/>
      <name val="Meiryo UI"/>
      <family val="3"/>
      <charset val="128"/>
    </font>
    <font>
      <sz val="12"/>
      <color rgb="FF0000FF"/>
      <name val="Meiryo UI"/>
      <family val="3"/>
      <charset val="128"/>
    </font>
    <font>
      <b/>
      <sz val="16"/>
      <color rgb="FF0000FF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1"/>
      <color rgb="FF0000FF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eiryo UI"/>
      <family val="3"/>
      <charset val="128"/>
    </font>
    <font>
      <b/>
      <sz val="11"/>
      <color indexed="81"/>
      <name val="Meiryo UI"/>
      <family val="3"/>
      <charset val="128"/>
    </font>
    <font>
      <sz val="9"/>
      <color theme="1"/>
      <name val="Meiryo UI"/>
      <family val="2"/>
      <charset val="128"/>
    </font>
    <font>
      <b/>
      <sz val="14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24" fillId="0" borderId="0"/>
    <xf numFmtId="0" fontId="35" fillId="0" borderId="0" applyNumberFormat="0" applyFill="0" applyBorder="0" applyAlignment="0" applyProtection="0">
      <alignment vertical="center"/>
    </xf>
  </cellStyleXfs>
  <cellXfs count="43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quotePrefix="1">
      <alignment vertical="center"/>
    </xf>
    <xf numFmtId="0" fontId="6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Alignment="1">
      <alignment horizontal="left"/>
    </xf>
    <xf numFmtId="0" fontId="18" fillId="0" borderId="10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4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38" fontId="0" fillId="2" borderId="0" xfId="0" applyNumberFormat="1" applyFill="1">
      <alignment vertical="center"/>
    </xf>
    <xf numFmtId="0" fontId="6" fillId="2" borderId="0" xfId="0" applyFont="1" applyFill="1">
      <alignment vertical="center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/>
    <xf numFmtId="0" fontId="8" fillId="0" borderId="0" xfId="0" applyFont="1" applyAlignment="1" applyProtection="1">
      <alignment horizontal="center" vertical="center"/>
      <protection locked="0"/>
    </xf>
    <xf numFmtId="0" fontId="16" fillId="3" borderId="17" xfId="0" applyFont="1" applyFill="1" applyBorder="1">
      <alignment vertical="center"/>
    </xf>
    <xf numFmtId="0" fontId="0" fillId="4" borderId="0" xfId="0" applyFill="1">
      <alignment vertical="center"/>
    </xf>
    <xf numFmtId="176" fontId="20" fillId="0" borderId="0" xfId="0" applyNumberFormat="1" applyFont="1" applyAlignment="1">
      <alignment horizontal="right" vertical="center"/>
    </xf>
    <xf numFmtId="177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49" fontId="0" fillId="0" borderId="0" xfId="0" applyNumberFormat="1" applyAlignment="1">
      <alignment horizontal="right" vertical="top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>
      <alignment vertical="center"/>
    </xf>
    <xf numFmtId="38" fontId="0" fillId="2" borderId="0" xfId="0" applyNumberFormat="1" applyFill="1" applyAlignment="1">
      <alignment horizontal="left" vertical="center"/>
    </xf>
    <xf numFmtId="0" fontId="25" fillId="2" borderId="0" xfId="0" applyFont="1" applyFill="1">
      <alignment vertical="center"/>
    </xf>
    <xf numFmtId="0" fontId="26" fillId="2" borderId="0" xfId="0" applyFont="1" applyFill="1" applyAlignment="1">
      <alignment vertical="center" wrapText="1"/>
    </xf>
    <xf numFmtId="0" fontId="25" fillId="0" borderId="0" xfId="0" applyFont="1">
      <alignment vertical="center"/>
    </xf>
    <xf numFmtId="38" fontId="26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26" fillId="0" borderId="0" xfId="0" applyFont="1">
      <alignment vertical="center"/>
    </xf>
    <xf numFmtId="0" fontId="25" fillId="2" borderId="0" xfId="0" applyFont="1" applyFill="1" applyAlignment="1">
      <alignment vertical="center" wrapText="1"/>
    </xf>
    <xf numFmtId="0" fontId="26" fillId="2" borderId="0" xfId="0" applyFont="1" applyFill="1">
      <alignment vertic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38" fontId="21" fillId="0" borderId="0" xfId="1" applyFont="1" applyBorder="1" applyAlignment="1">
      <alignment horizontal="right" vertical="center" shrinkToFit="1"/>
    </xf>
    <xf numFmtId="0" fontId="11" fillId="0" borderId="0" xfId="0" applyFont="1" applyProtection="1">
      <alignment vertical="center"/>
      <protection locked="0"/>
    </xf>
    <xf numFmtId="0" fontId="6" fillId="0" borderId="6" xfId="0" applyFont="1" applyBorder="1" applyAlignment="1">
      <alignment wrapText="1"/>
    </xf>
    <xf numFmtId="14" fontId="0" fillId="2" borderId="0" xfId="0" applyNumberFormat="1" applyFill="1" applyAlignment="1">
      <alignment horizontal="left" vertical="center"/>
    </xf>
    <xf numFmtId="14" fontId="25" fillId="0" borderId="0" xfId="0" applyNumberFormat="1" applyFont="1">
      <alignment vertical="center"/>
    </xf>
    <xf numFmtId="40" fontId="0" fillId="5" borderId="0" xfId="1" applyNumberFormat="1" applyFont="1" applyFill="1" applyAlignment="1">
      <alignment vertical="center"/>
    </xf>
    <xf numFmtId="0" fontId="23" fillId="5" borderId="0" xfId="0" applyFont="1" applyFill="1">
      <alignment vertical="center"/>
    </xf>
    <xf numFmtId="179" fontId="25" fillId="0" borderId="0" xfId="0" applyNumberFormat="1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right" vertical="center"/>
    </xf>
    <xf numFmtId="178" fontId="26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38" fontId="26" fillId="0" borderId="0" xfId="1" applyFont="1" applyFill="1">
      <alignment vertical="center"/>
    </xf>
    <xf numFmtId="0" fontId="21" fillId="0" borderId="0" xfId="0" applyFont="1" applyAlignment="1">
      <alignment horizontal="center" vertical="center"/>
    </xf>
    <xf numFmtId="0" fontId="5" fillId="0" borderId="6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4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49" fontId="0" fillId="2" borderId="0" xfId="0" applyNumberFormat="1" applyFill="1">
      <alignment vertical="center"/>
    </xf>
    <xf numFmtId="181" fontId="28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26" xfId="0" applyFill="1" applyBorder="1">
      <alignment vertical="center"/>
    </xf>
    <xf numFmtId="14" fontId="0" fillId="6" borderId="26" xfId="0" applyNumberFormat="1" applyFill="1" applyBorder="1" applyAlignment="1">
      <alignment horizontal="left" vertical="center"/>
    </xf>
    <xf numFmtId="0" fontId="0" fillId="6" borderId="26" xfId="0" applyFill="1" applyBorder="1" applyAlignment="1">
      <alignment horizontal="left" vertical="center"/>
    </xf>
    <xf numFmtId="49" fontId="0" fillId="6" borderId="26" xfId="0" applyNumberFormat="1" applyFill="1" applyBorder="1" applyAlignment="1">
      <alignment horizontal="right" vertical="center"/>
    </xf>
    <xf numFmtId="176" fontId="0" fillId="6" borderId="26" xfId="0" applyNumberFormat="1" applyFill="1" applyBorder="1">
      <alignment vertical="center"/>
    </xf>
    <xf numFmtId="178" fontId="0" fillId="6" borderId="26" xfId="0" applyNumberFormat="1" applyFill="1" applyBorder="1" applyAlignment="1">
      <alignment horizontal="left" vertical="center"/>
    </xf>
    <xf numFmtId="0" fontId="0" fillId="6" borderId="2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3" xfId="0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13" fillId="0" borderId="4" xfId="0" applyFont="1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11" fillId="0" borderId="4" xfId="0" applyFont="1" applyBorder="1" applyProtection="1">
      <alignment vertical="center"/>
      <protection locked="0"/>
    </xf>
    <xf numFmtId="0" fontId="0" fillId="0" borderId="28" xfId="0" applyBorder="1">
      <alignment vertical="center"/>
    </xf>
    <xf numFmtId="0" fontId="0" fillId="0" borderId="1" xfId="0" applyBorder="1">
      <alignment vertical="center"/>
    </xf>
    <xf numFmtId="0" fontId="11" fillId="0" borderId="4" xfId="0" applyFont="1" applyBorder="1">
      <alignment vertical="center"/>
    </xf>
    <xf numFmtId="177" fontId="34" fillId="0" borderId="4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180" fontId="28" fillId="0" borderId="8" xfId="0" applyNumberFormat="1" applyFont="1" applyBorder="1" applyAlignment="1" applyProtection="1">
      <alignment horizontal="center" shrinkToFit="1"/>
      <protection locked="0"/>
    </xf>
    <xf numFmtId="180" fontId="28" fillId="0" borderId="0" xfId="0" applyNumberFormat="1" applyFont="1" applyAlignment="1" applyProtection="1">
      <alignment horizontal="center" shrinkToFit="1"/>
      <protection locked="0"/>
    </xf>
    <xf numFmtId="180" fontId="28" fillId="0" borderId="12" xfId="0" applyNumberFormat="1" applyFont="1" applyBorder="1" applyAlignment="1" applyProtection="1">
      <alignment horizontal="center" shrinkToFit="1"/>
      <protection locked="0"/>
    </xf>
    <xf numFmtId="180" fontId="28" fillId="0" borderId="3" xfId="0" applyNumberFormat="1" applyFont="1" applyBorder="1" applyAlignment="1" applyProtection="1">
      <alignment horizontal="center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0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right" shrinkToFit="1"/>
    </xf>
    <xf numFmtId="0" fontId="5" fillId="0" borderId="13" xfId="0" applyFont="1" applyBorder="1" applyAlignment="1">
      <alignment horizontal="right" shrinkToFit="1"/>
    </xf>
    <xf numFmtId="0" fontId="28" fillId="0" borderId="8" xfId="0" applyFont="1" applyBorder="1" applyAlignment="1" applyProtection="1">
      <alignment horizontal="right" vertical="center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0" fontId="28" fillId="0" borderId="12" xfId="0" applyFont="1" applyBorder="1" applyAlignment="1" applyProtection="1">
      <alignment horizontal="right" vertical="center"/>
      <protection locked="0"/>
    </xf>
    <xf numFmtId="0" fontId="28" fillId="0" borderId="3" xfId="0" applyFont="1" applyBorder="1" applyAlignment="1" applyProtection="1">
      <alignment horizontal="right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12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28" fillId="0" borderId="9" xfId="0" applyFont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8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28" fillId="0" borderId="13" xfId="0" applyFont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0" fillId="3" borderId="11" xfId="0" applyFill="1" applyBorder="1" applyAlignment="1">
      <alignment horizontal="left" vertical="center"/>
    </xf>
    <xf numFmtId="0" fontId="27" fillId="0" borderId="18" xfId="0" applyFont="1" applyBorder="1" applyAlignment="1" applyProtection="1">
      <alignment horizontal="left" vertical="center" shrinkToFit="1"/>
      <protection locked="0"/>
    </xf>
    <xf numFmtId="0" fontId="28" fillId="0" borderId="7" xfId="0" applyFont="1" applyBorder="1" applyAlignment="1" applyProtection="1">
      <alignment horizontal="left" vertical="center" shrinkToFit="1"/>
      <protection locked="0"/>
    </xf>
    <xf numFmtId="0" fontId="28" fillId="0" borderId="19" xfId="0" applyFont="1" applyBorder="1" applyAlignment="1" applyProtection="1">
      <alignment horizontal="left" vertical="center" shrinkToFit="1"/>
      <protection locked="0"/>
    </xf>
    <xf numFmtId="0" fontId="28" fillId="0" borderId="12" xfId="0" applyFont="1" applyBorder="1" applyAlignment="1" applyProtection="1">
      <alignment horizontal="left" vertical="center" shrinkToFit="1"/>
      <protection locked="0"/>
    </xf>
    <xf numFmtId="0" fontId="28" fillId="0" borderId="3" xfId="0" applyFont="1" applyBorder="1" applyAlignment="1" applyProtection="1">
      <alignment horizontal="left" vertical="center" shrinkToFit="1"/>
      <protection locked="0"/>
    </xf>
    <xf numFmtId="0" fontId="28" fillId="0" borderId="13" xfId="0" applyFont="1" applyBorder="1" applyAlignment="1" applyProtection="1">
      <alignment horizontal="left" vertical="center" shrinkToFit="1"/>
      <protection locked="0"/>
    </xf>
    <xf numFmtId="0" fontId="28" fillId="0" borderId="9" xfId="0" applyFont="1" applyBorder="1" applyAlignment="1" applyProtection="1">
      <alignment horizontal="left" vertical="top" wrapText="1"/>
      <protection locked="0"/>
    </xf>
    <xf numFmtId="0" fontId="28" fillId="0" borderId="10" xfId="0" applyFont="1" applyBorder="1" applyAlignment="1" applyProtection="1">
      <alignment horizontal="left" vertical="top" wrapText="1"/>
      <protection locked="0"/>
    </xf>
    <xf numFmtId="0" fontId="28" fillId="0" borderId="11" xfId="0" applyFont="1" applyBorder="1" applyAlignment="1" applyProtection="1">
      <alignment horizontal="left" vertical="top" wrapText="1"/>
      <protection locked="0"/>
    </xf>
    <xf numFmtId="0" fontId="28" fillId="0" borderId="12" xfId="0" applyFont="1" applyBorder="1" applyAlignment="1" applyProtection="1">
      <alignment horizontal="left" vertical="top" wrapText="1"/>
      <protection locked="0"/>
    </xf>
    <xf numFmtId="0" fontId="28" fillId="0" borderId="3" xfId="0" applyFont="1" applyBorder="1" applyAlignment="1" applyProtection="1">
      <alignment horizontal="left" vertical="top" wrapText="1"/>
      <protection locked="0"/>
    </xf>
    <xf numFmtId="0" fontId="28" fillId="0" borderId="13" xfId="0" applyFont="1" applyBorder="1" applyAlignment="1" applyProtection="1">
      <alignment horizontal="left" vertical="top" wrapText="1"/>
      <protection locked="0"/>
    </xf>
    <xf numFmtId="0" fontId="28" fillId="0" borderId="10" xfId="0" applyFont="1" applyBorder="1" applyAlignment="1" applyProtection="1">
      <alignment horizontal="left" vertical="center"/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13" xfId="0" applyFont="1" applyBorder="1" applyAlignment="1" applyProtection="1">
      <alignment horizontal="left" vertical="center"/>
      <protection locked="0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vertical="center" shrinkToFit="1"/>
    </xf>
    <xf numFmtId="0" fontId="29" fillId="0" borderId="8" xfId="0" applyFont="1" applyBorder="1" applyAlignment="1" applyProtection="1">
      <alignment horizontal="right" vertical="center" shrinkToFit="1"/>
      <protection locked="0"/>
    </xf>
    <xf numFmtId="0" fontId="29" fillId="0" borderId="0" xfId="0" applyFont="1" applyAlignment="1" applyProtection="1">
      <alignment horizontal="right" vertical="center" shrinkToFit="1"/>
      <protection locked="0"/>
    </xf>
    <xf numFmtId="0" fontId="29" fillId="0" borderId="12" xfId="0" applyFont="1" applyBorder="1" applyAlignment="1" applyProtection="1">
      <alignment horizontal="right" vertical="center" shrinkToFit="1"/>
      <protection locked="0"/>
    </xf>
    <xf numFmtId="0" fontId="29" fillId="0" borderId="3" xfId="0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9" fillId="0" borderId="0" xfId="0" applyFont="1" applyAlignment="1" applyProtection="1">
      <alignment horizontal="left" vertical="center" shrinkToFit="1"/>
      <protection locked="0"/>
    </xf>
    <xf numFmtId="0" fontId="29" fillId="0" borderId="2" xfId="0" applyFont="1" applyBorder="1" applyAlignment="1" applyProtection="1">
      <alignment horizontal="left" vertical="center" shrinkToFit="1"/>
      <protection locked="0"/>
    </xf>
    <xf numFmtId="0" fontId="29" fillId="0" borderId="3" xfId="0" applyFont="1" applyBorder="1" applyAlignment="1" applyProtection="1">
      <alignment horizontal="left" vertical="center" shrinkToFit="1"/>
      <protection locked="0"/>
    </xf>
    <xf numFmtId="0" fontId="29" fillId="0" borderId="13" xfId="0" applyFont="1" applyBorder="1" applyAlignment="1" applyProtection="1">
      <alignment horizontal="left" vertical="center" shrinkToFit="1"/>
      <protection locked="0"/>
    </xf>
    <xf numFmtId="0" fontId="27" fillId="0" borderId="5" xfId="0" applyFont="1" applyBorder="1" applyAlignment="1">
      <alignment horizontal="right" vertical="center" wrapText="1"/>
    </xf>
    <xf numFmtId="49" fontId="27" fillId="0" borderId="5" xfId="0" applyNumberFormat="1" applyFont="1" applyBorder="1" applyAlignment="1">
      <alignment horizontal="left" vertical="center" wrapText="1"/>
    </xf>
    <xf numFmtId="49" fontId="27" fillId="0" borderId="6" xfId="0" applyNumberFormat="1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28" fillId="0" borderId="9" xfId="0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12" xfId="0" applyFont="1" applyBorder="1" applyAlignment="1" applyProtection="1">
      <alignment horizontal="center" vertical="center" shrinkToFit="1"/>
      <protection locked="0"/>
    </xf>
    <xf numFmtId="0" fontId="28" fillId="0" borderId="3" xfId="0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left" vertical="center" shrinkToFit="1"/>
      <protection locked="0"/>
    </xf>
    <xf numFmtId="0" fontId="13" fillId="0" borderId="5" xfId="0" applyFont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0" fillId="0" borderId="0" xfId="0" applyFont="1" applyAlignment="1" applyProtection="1">
      <alignment horizontal="right" vertical="center" shrinkToFi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4" fillId="3" borderId="17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1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13" xfId="0" applyFont="1" applyBorder="1" applyAlignment="1" applyProtection="1">
      <alignment horizontal="left" vertical="top"/>
      <protection locked="0"/>
    </xf>
    <xf numFmtId="0" fontId="17" fillId="3" borderId="17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left" vertical="center"/>
    </xf>
    <xf numFmtId="0" fontId="30" fillId="0" borderId="8" xfId="0" applyFont="1" applyBorder="1" applyAlignment="1" applyProtection="1">
      <alignment horizontal="left" vertical="center" shrinkToFit="1"/>
      <protection locked="0"/>
    </xf>
    <xf numFmtId="0" fontId="30" fillId="0" borderId="0" xfId="0" applyFont="1" applyAlignment="1" applyProtection="1">
      <alignment horizontal="left" vertical="center" shrinkToFit="1"/>
      <protection locked="0"/>
    </xf>
    <xf numFmtId="0" fontId="30" fillId="0" borderId="2" xfId="0" applyFont="1" applyBorder="1" applyAlignment="1" applyProtection="1">
      <alignment horizontal="left" vertical="center" shrinkToFit="1"/>
      <protection locked="0"/>
    </xf>
    <xf numFmtId="0" fontId="30" fillId="0" borderId="12" xfId="0" applyFont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 applyProtection="1">
      <alignment horizontal="left" vertical="center" shrinkToFit="1"/>
      <protection locked="0"/>
    </xf>
    <xf numFmtId="0" fontId="30" fillId="0" borderId="13" xfId="0" applyFont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>
      <alignment horizontal="center" vertical="center"/>
    </xf>
    <xf numFmtId="0" fontId="28" fillId="0" borderId="4" xfId="0" applyFont="1" applyBorder="1" applyAlignment="1" applyProtection="1">
      <alignment horizontal="left" vertical="center" shrinkToFit="1"/>
      <protection locked="0"/>
    </xf>
    <xf numFmtId="0" fontId="28" fillId="0" borderId="5" xfId="0" applyFont="1" applyBorder="1" applyAlignment="1" applyProtection="1">
      <alignment horizontal="left" vertical="center" shrinkToFit="1"/>
      <protection locked="0"/>
    </xf>
    <xf numFmtId="0" fontId="28" fillId="0" borderId="6" xfId="0" applyFont="1" applyBorder="1" applyAlignment="1" applyProtection="1">
      <alignment horizontal="left" vertical="center" shrinkToFit="1"/>
      <protection locked="0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0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7" fillId="0" borderId="1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10" xfId="0" applyFont="1" applyBorder="1" applyAlignment="1" applyProtection="1">
      <alignment horizontal="left"/>
      <protection locked="0"/>
    </xf>
    <xf numFmtId="0" fontId="27" fillId="0" borderId="0" xfId="0" applyFont="1" applyAlignment="1" applyProtection="1">
      <alignment horizontal="left"/>
      <protection locked="0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38" fontId="27" fillId="0" borderId="10" xfId="1" applyFont="1" applyFill="1" applyBorder="1" applyAlignment="1" applyProtection="1">
      <alignment horizontal="right" vertical="center" shrinkToFit="1"/>
      <protection locked="0"/>
    </xf>
    <xf numFmtId="38" fontId="27" fillId="0" borderId="0" xfId="1" applyFont="1" applyFill="1" applyBorder="1" applyAlignment="1" applyProtection="1">
      <alignment horizontal="right" vertical="center" shrinkToFit="1"/>
      <protection locked="0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13" fillId="0" borderId="10" xfId="0" applyNumberFormat="1" applyFont="1" applyBorder="1" applyAlignment="1" applyProtection="1">
      <alignment horizontal="right" vertical="center" wrapText="1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49" fontId="13" fillId="0" borderId="11" xfId="0" applyNumberFormat="1" applyFont="1" applyBorder="1" applyAlignment="1" applyProtection="1">
      <alignment horizontal="left" vertical="center" wrapText="1"/>
      <protection locked="0"/>
    </xf>
    <xf numFmtId="0" fontId="28" fillId="0" borderId="8" xfId="0" applyFont="1" applyBorder="1" applyAlignment="1" applyProtection="1">
      <alignment horizontal="right" vertical="center" shrinkToFit="1"/>
      <protection locked="0"/>
    </xf>
    <xf numFmtId="0" fontId="28" fillId="0" borderId="0" xfId="0" applyFont="1" applyAlignment="1" applyProtection="1">
      <alignment horizontal="right" vertical="center" shrinkToFit="1"/>
      <protection locked="0"/>
    </xf>
    <xf numFmtId="0" fontId="28" fillId="0" borderId="12" xfId="0" applyFont="1" applyBorder="1" applyAlignment="1" applyProtection="1">
      <alignment horizontal="right" vertical="center" shrinkToFit="1"/>
      <protection locked="0"/>
    </xf>
    <xf numFmtId="0" fontId="28" fillId="0" borderId="3" xfId="0" applyFont="1" applyBorder="1" applyAlignment="1" applyProtection="1">
      <alignment horizontal="right" vertical="center" shrinkToFit="1"/>
      <protection locked="0"/>
    </xf>
    <xf numFmtId="0" fontId="28" fillId="0" borderId="0" xfId="0" applyFont="1" applyAlignment="1" applyProtection="1">
      <alignment horizontal="left" vertical="center" shrinkToFit="1"/>
      <protection locked="0"/>
    </xf>
    <xf numFmtId="0" fontId="28" fillId="0" borderId="2" xfId="0" applyFont="1" applyBorder="1" applyAlignment="1" applyProtection="1">
      <alignment horizontal="left" vertical="center" shrinkToFit="1"/>
      <protection locked="0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28" fillId="0" borderId="4" xfId="0" applyFont="1" applyBorder="1" applyAlignment="1" applyProtection="1">
      <alignment horizontal="right" vertical="center"/>
      <protection locked="0"/>
    </xf>
    <xf numFmtId="0" fontId="28" fillId="0" borderId="5" xfId="0" applyFont="1" applyBorder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38" fontId="28" fillId="0" borderId="5" xfId="1" applyFont="1" applyFill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>
      <alignment horizontal="center"/>
    </xf>
    <xf numFmtId="38" fontId="28" fillId="0" borderId="5" xfId="1" applyFont="1" applyFill="1" applyBorder="1" applyAlignment="1" applyProtection="1">
      <alignment horizontal="right" shrinkToFit="1"/>
      <protection locked="0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5" fillId="0" borderId="5" xfId="3" applyBorder="1" applyAlignment="1" applyProtection="1">
      <alignment horizontal="left" vertical="center" wrapText="1" shrinkToFit="1"/>
      <protection locked="0"/>
    </xf>
    <xf numFmtId="0" fontId="31" fillId="0" borderId="5" xfId="0" applyFont="1" applyBorder="1" applyAlignment="1" applyProtection="1">
      <alignment horizontal="left" vertical="center" wrapText="1" shrinkToFit="1"/>
      <protection locked="0"/>
    </xf>
    <xf numFmtId="0" fontId="31" fillId="0" borderId="6" xfId="0" applyFont="1" applyBorder="1" applyAlignment="1" applyProtection="1">
      <alignment horizontal="left" vertical="center" wrapText="1" shrinkToFi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7" fillId="0" borderId="18" xfId="0" applyFont="1" applyBorder="1" applyAlignment="1" applyProtection="1">
      <alignment horizontal="center" vertical="center" shrinkToFit="1"/>
      <protection locked="0"/>
    </xf>
    <xf numFmtId="0" fontId="28" fillId="0" borderId="7" xfId="0" applyFont="1" applyBorder="1" applyAlignment="1" applyProtection="1">
      <alignment horizontal="center" vertical="center" shrinkToFit="1"/>
      <protection locked="0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27" fillId="0" borderId="5" xfId="0" applyFont="1" applyBorder="1" applyAlignment="1" applyProtection="1">
      <alignment horizontal="right" vertical="center" wrapText="1"/>
      <protection locked="0"/>
    </xf>
    <xf numFmtId="177" fontId="13" fillId="0" borderId="4" xfId="0" applyNumberFormat="1" applyFont="1" applyBorder="1" applyAlignment="1" applyProtection="1">
      <alignment horizontal="left" vertical="center"/>
      <protection locked="0"/>
    </xf>
    <xf numFmtId="177" fontId="13" fillId="0" borderId="5" xfId="0" applyNumberFormat="1" applyFont="1" applyBorder="1" applyAlignment="1" applyProtection="1">
      <alignment horizontal="left" vertical="center"/>
      <protection locked="0"/>
    </xf>
    <xf numFmtId="177" fontId="13" fillId="0" borderId="6" xfId="0" applyNumberFormat="1" applyFont="1" applyBorder="1" applyAlignment="1" applyProtection="1">
      <alignment horizontal="left" vertical="center"/>
      <protection locked="0"/>
    </xf>
    <xf numFmtId="0" fontId="34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49" fontId="27" fillId="0" borderId="5" xfId="0" applyNumberFormat="1" applyFont="1" applyBorder="1" applyAlignment="1" applyProtection="1">
      <alignment horizontal="left" vertical="center" wrapText="1"/>
      <protection locked="0"/>
    </xf>
    <xf numFmtId="49" fontId="27" fillId="0" borderId="6" xfId="0" applyNumberFormat="1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 applyProtection="1">
      <alignment horizontal="right" vertical="center" wrapText="1"/>
      <protection locked="0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49" fontId="13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8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shrinkToFit="1"/>
      <protection locked="0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0" fontId="30" fillId="0" borderId="13" xfId="0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38" fontId="28" fillId="0" borderId="5" xfId="0" applyNumberFormat="1" applyFont="1" applyBorder="1" applyAlignment="1" applyProtection="1">
      <alignment horizontal="right" vertical="center" shrinkToFit="1"/>
      <protection locked="0"/>
    </xf>
    <xf numFmtId="0" fontId="28" fillId="0" borderId="5" xfId="0" applyFont="1" applyBorder="1" applyAlignment="1" applyProtection="1">
      <alignment horizontal="right" vertical="center" shrinkToFit="1"/>
      <protection locked="0"/>
    </xf>
    <xf numFmtId="38" fontId="28" fillId="0" borderId="5" xfId="0" applyNumberFormat="1" applyFont="1" applyBorder="1" applyAlignment="1" applyProtection="1">
      <alignment horizontal="right" shrinkToFit="1"/>
      <protection locked="0"/>
    </xf>
    <xf numFmtId="0" fontId="28" fillId="0" borderId="5" xfId="0" applyFont="1" applyBorder="1" applyAlignment="1" applyProtection="1">
      <alignment horizontal="right" shrinkToFit="1"/>
      <protection locked="0"/>
    </xf>
    <xf numFmtId="0" fontId="0" fillId="3" borderId="8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28" fillId="0" borderId="8" xfId="0" applyFont="1" applyBorder="1" applyAlignment="1" applyProtection="1">
      <alignment horizontal="left" vertical="center" shrinkToFit="1"/>
      <protection locked="0"/>
    </xf>
    <xf numFmtId="178" fontId="27" fillId="0" borderId="10" xfId="1" applyNumberFormat="1" applyFont="1" applyFill="1" applyBorder="1" applyAlignment="1" applyProtection="1">
      <alignment horizontal="right" vertical="center"/>
      <protection locked="0"/>
    </xf>
    <xf numFmtId="178" fontId="27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10" xfId="0" applyFont="1" applyBorder="1" applyAlignment="1" applyProtection="1">
      <alignment horizontal="right" vertical="center" wrapText="1"/>
      <protection locked="0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28" fillId="0" borderId="6" xfId="0" applyFont="1" applyBorder="1" applyAlignment="1" applyProtection="1">
      <alignment horizontal="left" vertical="center"/>
      <protection locked="0"/>
    </xf>
    <xf numFmtId="176" fontId="13" fillId="0" borderId="1" xfId="0" applyNumberFormat="1" applyFont="1" applyBorder="1" applyAlignment="1" applyProtection="1">
      <alignment horizontal="right" vertical="center"/>
      <protection locked="0"/>
    </xf>
    <xf numFmtId="177" fontId="13" fillId="0" borderId="1" xfId="0" applyNumberFormat="1" applyFont="1" applyBorder="1" applyAlignment="1" applyProtection="1">
      <alignment horizontal="righ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1" fillId="0" borderId="9" xfId="0" applyFont="1" applyBorder="1" applyAlignment="1" applyProtection="1">
      <alignment horizontal="left" vertical="top" wrapText="1"/>
      <protection locked="0"/>
    </xf>
    <xf numFmtId="0" fontId="31" fillId="0" borderId="10" xfId="0" applyFont="1" applyBorder="1" applyAlignment="1" applyProtection="1">
      <alignment horizontal="left" vertical="top" wrapText="1"/>
      <protection locked="0"/>
    </xf>
    <xf numFmtId="0" fontId="31" fillId="0" borderId="11" xfId="0" applyFont="1" applyBorder="1" applyAlignment="1" applyProtection="1">
      <alignment horizontal="left" vertical="top" wrapText="1"/>
      <protection locked="0"/>
    </xf>
    <xf numFmtId="0" fontId="31" fillId="0" borderId="12" xfId="0" applyFont="1" applyBorder="1" applyAlignment="1" applyProtection="1">
      <alignment horizontal="left" vertical="top" wrapText="1"/>
      <protection locked="0"/>
    </xf>
    <xf numFmtId="0" fontId="31" fillId="0" borderId="3" xfId="0" applyFont="1" applyBorder="1" applyAlignment="1" applyProtection="1">
      <alignment horizontal="left" vertical="top" wrapText="1"/>
      <protection locked="0"/>
    </xf>
    <xf numFmtId="0" fontId="31" fillId="0" borderId="13" xfId="0" applyFont="1" applyBorder="1" applyAlignment="1" applyProtection="1">
      <alignment horizontal="left" vertical="top" wrapText="1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8" fillId="0" borderId="8" xfId="0" applyFont="1" applyBorder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28" fillId="0" borderId="2" xfId="0" applyFont="1" applyBorder="1" applyAlignment="1" applyProtection="1">
      <alignment horizontal="left" vertical="top" wrapText="1"/>
      <protection locked="0"/>
    </xf>
    <xf numFmtId="180" fontId="28" fillId="0" borderId="8" xfId="0" applyNumberFormat="1" applyFont="1" applyBorder="1" applyAlignment="1" applyProtection="1">
      <alignment horizontal="center" vertical="center" shrinkToFit="1"/>
      <protection locked="0"/>
    </xf>
    <xf numFmtId="180" fontId="28" fillId="0" borderId="0" xfId="0" applyNumberFormat="1" applyFont="1" applyAlignment="1" applyProtection="1">
      <alignment horizontal="center" vertical="center" shrinkToFit="1"/>
      <protection locked="0"/>
    </xf>
    <xf numFmtId="180" fontId="28" fillId="0" borderId="2" xfId="0" applyNumberFormat="1" applyFont="1" applyBorder="1" applyAlignment="1" applyProtection="1">
      <alignment horizontal="center" vertical="center" shrinkToFit="1"/>
      <protection locked="0"/>
    </xf>
    <xf numFmtId="180" fontId="28" fillId="0" borderId="12" xfId="0" applyNumberFormat="1" applyFont="1" applyBorder="1" applyAlignment="1" applyProtection="1">
      <alignment horizontal="center" vertical="center" shrinkToFit="1"/>
      <protection locked="0"/>
    </xf>
    <xf numFmtId="180" fontId="28" fillId="0" borderId="3" xfId="0" applyNumberFormat="1" applyFont="1" applyBorder="1" applyAlignment="1" applyProtection="1">
      <alignment horizontal="center" vertical="center" shrinkToFit="1"/>
      <protection locked="0"/>
    </xf>
    <xf numFmtId="180" fontId="28" fillId="0" borderId="13" xfId="0" applyNumberFormat="1" applyFont="1" applyBorder="1" applyAlignment="1" applyProtection="1">
      <alignment horizontal="center" vertical="center" shrinkToFit="1"/>
      <protection locked="0"/>
    </xf>
    <xf numFmtId="0" fontId="27" fillId="0" borderId="8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28" fillId="0" borderId="12" xfId="0" applyFont="1" applyBorder="1" applyAlignment="1" applyProtection="1">
      <alignment horizontal="left" vertical="center"/>
      <protection locked="0"/>
    </xf>
    <xf numFmtId="0" fontId="27" fillId="0" borderId="18" xfId="0" applyFont="1" applyBorder="1" applyAlignment="1" applyProtection="1">
      <alignment horizontal="left" vertical="center"/>
      <protection locked="0"/>
    </xf>
    <xf numFmtId="0" fontId="27" fillId="0" borderId="7" xfId="0" applyFont="1" applyBorder="1" applyAlignment="1" applyProtection="1">
      <alignment horizontal="left" vertical="center"/>
      <protection locked="0"/>
    </xf>
    <xf numFmtId="0" fontId="27" fillId="0" borderId="19" xfId="0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 applyProtection="1">
      <alignment horizontal="left" vertical="center"/>
      <protection locked="0"/>
    </xf>
    <xf numFmtId="0" fontId="27" fillId="0" borderId="3" xfId="0" applyFont="1" applyBorder="1" applyAlignment="1" applyProtection="1">
      <alignment horizontal="left" vertical="center"/>
      <protection locked="0"/>
    </xf>
    <xf numFmtId="0" fontId="27" fillId="0" borderId="13" xfId="0" applyFont="1" applyBorder="1" applyAlignment="1" applyProtection="1">
      <alignment horizontal="left" vertical="center"/>
      <protection locked="0"/>
    </xf>
    <xf numFmtId="181" fontId="28" fillId="0" borderId="5" xfId="0" applyNumberFormat="1" applyFont="1" applyBorder="1" applyAlignment="1" applyProtection="1">
      <alignment horizontal="right" vertical="center" wrapText="1"/>
      <protection locked="0"/>
    </xf>
    <xf numFmtId="181" fontId="28" fillId="0" borderId="5" xfId="0" applyNumberFormat="1" applyFont="1" applyBorder="1" applyAlignment="1" applyProtection="1">
      <alignment horizontal="left" vertical="center" wrapText="1"/>
      <protection locked="0"/>
    </xf>
    <xf numFmtId="181" fontId="28" fillId="0" borderId="6" xfId="0" applyNumberFormat="1" applyFont="1" applyBorder="1" applyAlignment="1" applyProtection="1">
      <alignment horizontal="left" vertical="center" wrapTex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FFFF99"/>
      <color rgb="FFFF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14</xdr:row>
      <xdr:rowOff>180975</xdr:rowOff>
    </xdr:from>
    <xdr:to>
      <xdr:col>26</xdr:col>
      <xdr:colOff>133350</xdr:colOff>
      <xdr:row>16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FC305A-66D2-4AA1-B212-49DDC03D7C96}"/>
            </a:ext>
          </a:extLst>
        </xdr:cNvPr>
        <xdr:cNvSpPr txBox="1"/>
      </xdr:nvSpPr>
      <xdr:spPr>
        <a:xfrm>
          <a:off x="171449" y="2838450"/>
          <a:ext cx="5686426" cy="2762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記入方法が不明の場合は、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｢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申込書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)｣sheet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をご参照ください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14</xdr:row>
      <xdr:rowOff>180975</xdr:rowOff>
    </xdr:from>
    <xdr:to>
      <xdr:col>26</xdr:col>
      <xdr:colOff>133350</xdr:colOff>
      <xdr:row>16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56C35F-6B6B-4200-8D90-95D571000A18}"/>
            </a:ext>
          </a:extLst>
        </xdr:cNvPr>
        <xdr:cNvSpPr txBox="1"/>
      </xdr:nvSpPr>
      <xdr:spPr>
        <a:xfrm>
          <a:off x="142874" y="3190875"/>
          <a:ext cx="5895976" cy="3238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記入方法が不明の場合は、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｢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申込書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  <a:r>
            <a:rPr kumimoji="1" lang="en-US" altLang="ja-JP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)｣sheet</a:t>
          </a:r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をご参照ください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3192shoukei.jp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05A3-1D65-4B06-B176-482D63C9B9D8}">
  <dimension ref="A1:AD102"/>
  <sheetViews>
    <sheetView zoomScale="130" zoomScaleNormal="130" zoomScaleSheetLayoutView="110" workbookViewId="0">
      <selection activeCell="Y18" sqref="Y18"/>
    </sheetView>
  </sheetViews>
  <sheetFormatPr defaultRowHeight="14.25"/>
  <cols>
    <col min="1" max="1" width="1.5" customWidth="1"/>
    <col min="2" max="2" width="2" customWidth="1"/>
    <col min="3" max="3" width="2.625" customWidth="1"/>
    <col min="4" max="28" width="3" customWidth="1"/>
  </cols>
  <sheetData>
    <row r="1" spans="1:30" ht="24">
      <c r="A1" s="98" t="s">
        <v>192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9"/>
      <c r="AD1" s="99"/>
    </row>
    <row r="2" spans="1:30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0">
      <c r="B3" s="99" t="s">
        <v>135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30">
      <c r="A4" s="99"/>
      <c r="B4" s="99"/>
      <c r="C4" s="99" t="s">
        <v>88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</row>
    <row r="5" spans="1:30">
      <c r="A5" s="99"/>
      <c r="B5" s="99"/>
      <c r="C5" s="99"/>
      <c r="D5" s="5" t="s">
        <v>91</v>
      </c>
      <c r="E5" s="97" t="s">
        <v>130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</row>
    <row r="6" spans="1:30">
      <c r="A6" s="99"/>
      <c r="B6" s="99"/>
      <c r="C6" s="99"/>
      <c r="D6" s="100"/>
      <c r="E6" s="8" t="s">
        <v>23</v>
      </c>
      <c r="F6" s="97" t="s">
        <v>128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4"/>
      <c r="AD6" s="4"/>
    </row>
    <row r="7" spans="1:30">
      <c r="A7" s="99"/>
      <c r="B7" s="99"/>
      <c r="C7" s="99"/>
      <c r="D7" s="100"/>
      <c r="E7" s="8" t="s">
        <v>24</v>
      </c>
      <c r="F7" s="97" t="s">
        <v>124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4"/>
      <c r="AD7" s="4"/>
    </row>
    <row r="8" spans="1:30">
      <c r="A8" s="99"/>
      <c r="B8" s="99"/>
      <c r="C8" s="99"/>
      <c r="D8" s="100"/>
      <c r="E8" s="8"/>
      <c r="F8" s="97" t="s">
        <v>108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4"/>
      <c r="AD8" s="4"/>
    </row>
    <row r="9" spans="1:30">
      <c r="A9" s="99"/>
      <c r="B9" s="99"/>
      <c r="C9" s="99"/>
      <c r="D9" s="100"/>
      <c r="E9" s="8" t="s">
        <v>25</v>
      </c>
      <c r="F9" s="97" t="s">
        <v>20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</row>
    <row r="10" spans="1:30">
      <c r="A10" s="99"/>
      <c r="B10" s="99"/>
      <c r="C10" s="99"/>
      <c r="D10" s="100"/>
      <c r="E10" s="8" t="s">
        <v>26</v>
      </c>
      <c r="F10" s="97" t="s">
        <v>129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</row>
    <row r="11" spans="1:30">
      <c r="A11" s="99"/>
      <c r="B11" s="99"/>
      <c r="C11" s="99"/>
      <c r="D11" s="100"/>
      <c r="E11" s="8" t="s">
        <v>27</v>
      </c>
      <c r="F11" s="97" t="s">
        <v>123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</row>
    <row r="12" spans="1:30">
      <c r="A12" s="99"/>
      <c r="B12" s="99"/>
      <c r="C12" s="99"/>
      <c r="D12" s="5" t="s">
        <v>92</v>
      </c>
      <c r="E12" s="97" t="s">
        <v>134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spans="1:30">
      <c r="A13" s="99"/>
      <c r="B13" s="99"/>
      <c r="C13" s="99"/>
      <c r="D13" s="5" t="s">
        <v>93</v>
      </c>
      <c r="E13" s="97" t="s">
        <v>131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</row>
    <row r="14" spans="1:30">
      <c r="A14" s="99"/>
      <c r="B14" s="99"/>
      <c r="C14" s="99"/>
      <c r="D14" s="32" t="s">
        <v>94</v>
      </c>
      <c r="E14" s="101" t="s">
        <v>90</v>
      </c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1:30">
      <c r="A15" s="99"/>
      <c r="B15" s="99"/>
      <c r="C15" s="99"/>
      <c r="D15" s="5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1:30">
      <c r="A16" s="106"/>
      <c r="B16" s="106"/>
      <c r="C16" s="107" t="s">
        <v>7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"/>
      <c r="AD16" s="4"/>
    </row>
    <row r="17" spans="1:29">
      <c r="A17" s="106"/>
      <c r="B17" s="106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9" ht="16.5">
      <c r="A18" s="99"/>
      <c r="B18" s="108" t="s">
        <v>53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 t="s">
        <v>48</v>
      </c>
      <c r="S18" s="110"/>
      <c r="T18" s="110"/>
      <c r="U18" s="110"/>
      <c r="V18" s="111">
        <v>2024</v>
      </c>
      <c r="W18" s="111"/>
      <c r="X18" t="s">
        <v>47</v>
      </c>
      <c r="Y18" s="47">
        <v>5</v>
      </c>
      <c r="Z18" t="s">
        <v>2</v>
      </c>
      <c r="AA18" s="47">
        <v>31</v>
      </c>
      <c r="AB18" t="s">
        <v>4</v>
      </c>
      <c r="AC18" s="2"/>
    </row>
    <row r="19" spans="1:29">
      <c r="A19" s="99"/>
      <c r="B19" s="112"/>
      <c r="C19" s="147" t="s">
        <v>28</v>
      </c>
      <c r="D19" s="148"/>
      <c r="E19" s="149"/>
      <c r="F19" s="24" t="s">
        <v>18</v>
      </c>
      <c r="G19" s="156" t="s">
        <v>136</v>
      </c>
      <c r="H19" s="156"/>
      <c r="I19" s="156"/>
      <c r="J19" s="156"/>
      <c r="K19" s="156"/>
      <c r="L19" s="156"/>
      <c r="M19" s="157"/>
      <c r="N19" s="141" t="s">
        <v>166</v>
      </c>
      <c r="O19" s="142"/>
      <c r="P19" s="142"/>
      <c r="Q19" s="142"/>
      <c r="R19" s="142"/>
      <c r="S19" s="142"/>
      <c r="T19" s="142"/>
      <c r="U19" s="142"/>
      <c r="V19" s="142"/>
      <c r="W19" s="158"/>
      <c r="X19" s="147" t="s">
        <v>11</v>
      </c>
      <c r="Y19" s="148"/>
      <c r="Z19" s="149"/>
      <c r="AA19" s="147" t="s">
        <v>29</v>
      </c>
      <c r="AB19" s="149"/>
    </row>
    <row r="20" spans="1:29" ht="14.25" customHeight="1">
      <c r="A20" s="99"/>
      <c r="B20" s="112"/>
      <c r="C20" s="150"/>
      <c r="D20" s="151"/>
      <c r="E20" s="152"/>
      <c r="F20" s="159" t="s">
        <v>137</v>
      </c>
      <c r="G20" s="160"/>
      <c r="H20" s="160"/>
      <c r="I20" s="160"/>
      <c r="J20" s="160"/>
      <c r="K20" s="160"/>
      <c r="L20" s="160"/>
      <c r="M20" s="161"/>
      <c r="N20" s="102">
        <v>32508</v>
      </c>
      <c r="O20" s="103"/>
      <c r="P20" s="103"/>
      <c r="Q20" s="103"/>
      <c r="R20" s="103"/>
      <c r="S20" s="103"/>
      <c r="T20" s="103"/>
      <c r="U20" s="103"/>
      <c r="V20" s="103"/>
      <c r="W20" s="113" t="s">
        <v>165</v>
      </c>
      <c r="X20" s="115">
        <v>34</v>
      </c>
      <c r="Y20" s="116"/>
      <c r="Z20" s="9"/>
      <c r="AA20" s="119" t="s">
        <v>109</v>
      </c>
      <c r="AB20" s="120"/>
    </row>
    <row r="21" spans="1:29" ht="14.25" customHeight="1">
      <c r="A21" s="99"/>
      <c r="B21" s="112"/>
      <c r="C21" s="153"/>
      <c r="D21" s="154"/>
      <c r="E21" s="155"/>
      <c r="F21" s="162"/>
      <c r="G21" s="163"/>
      <c r="H21" s="163"/>
      <c r="I21" s="163"/>
      <c r="J21" s="163"/>
      <c r="K21" s="163"/>
      <c r="L21" s="163"/>
      <c r="M21" s="164"/>
      <c r="N21" s="104"/>
      <c r="O21" s="105"/>
      <c r="P21" s="105"/>
      <c r="Q21" s="105"/>
      <c r="R21" s="105"/>
      <c r="S21" s="105"/>
      <c r="T21" s="105"/>
      <c r="U21" s="105"/>
      <c r="V21" s="105"/>
      <c r="W21" s="114"/>
      <c r="X21" s="117"/>
      <c r="Y21" s="118"/>
      <c r="Z21" s="10" t="s">
        <v>12</v>
      </c>
      <c r="AA21" s="121"/>
      <c r="AB21" s="122"/>
    </row>
    <row r="22" spans="1:29">
      <c r="A22" s="99"/>
      <c r="B22" s="112"/>
      <c r="C22" s="123" t="s">
        <v>36</v>
      </c>
      <c r="D22" s="124"/>
      <c r="E22" s="125"/>
      <c r="F22" s="132" t="s">
        <v>138</v>
      </c>
      <c r="G22" s="133"/>
      <c r="H22" s="133"/>
      <c r="I22" s="133"/>
      <c r="J22" s="133"/>
      <c r="K22" s="133"/>
      <c r="L22" s="133"/>
      <c r="M22" s="133"/>
      <c r="N22" s="134"/>
      <c r="O22" s="141" t="s">
        <v>34</v>
      </c>
      <c r="P22" s="142"/>
      <c r="Q22" s="142"/>
      <c r="R22" s="142"/>
      <c r="S22" s="142"/>
      <c r="T22" s="143" t="s">
        <v>35</v>
      </c>
      <c r="U22" s="144"/>
      <c r="V22" s="144"/>
      <c r="W22" s="144"/>
      <c r="X22" s="144"/>
      <c r="Y22" s="144"/>
      <c r="Z22" s="144"/>
      <c r="AA22" s="144"/>
      <c r="AB22" s="145"/>
    </row>
    <row r="23" spans="1:29">
      <c r="A23" s="99"/>
      <c r="B23" s="112"/>
      <c r="C23" s="126"/>
      <c r="D23" s="127"/>
      <c r="E23" s="128"/>
      <c r="F23" s="135"/>
      <c r="G23" s="136"/>
      <c r="H23" s="136"/>
      <c r="I23" s="136"/>
      <c r="J23" s="136"/>
      <c r="K23" s="136"/>
      <c r="L23" s="136"/>
      <c r="M23" s="136"/>
      <c r="N23" s="137"/>
      <c r="O23" s="146" t="s">
        <v>42</v>
      </c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7"/>
    </row>
    <row r="24" spans="1:29">
      <c r="A24" s="99"/>
      <c r="B24" s="112"/>
      <c r="C24" s="129"/>
      <c r="D24" s="130"/>
      <c r="E24" s="131"/>
      <c r="F24" s="138"/>
      <c r="G24" s="139"/>
      <c r="H24" s="139"/>
      <c r="I24" s="139"/>
      <c r="J24" s="139"/>
      <c r="K24" s="139"/>
      <c r="L24" s="139"/>
      <c r="M24" s="139"/>
      <c r="N24" s="140"/>
      <c r="O24" s="138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40"/>
    </row>
    <row r="25" spans="1:29">
      <c r="A25" s="99"/>
      <c r="B25" s="112"/>
      <c r="C25" s="123" t="s">
        <v>31</v>
      </c>
      <c r="D25" s="124"/>
      <c r="E25" s="125"/>
      <c r="F25" s="165" t="s">
        <v>49</v>
      </c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7"/>
    </row>
    <row r="26" spans="1:29">
      <c r="A26" s="99"/>
      <c r="B26" s="112"/>
      <c r="C26" s="129"/>
      <c r="D26" s="130"/>
      <c r="E26" s="131"/>
      <c r="F26" s="168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70"/>
    </row>
    <row r="27" spans="1:29" ht="19.5" customHeight="1">
      <c r="A27" s="99"/>
      <c r="B27" s="112"/>
      <c r="C27" s="123" t="s">
        <v>77</v>
      </c>
      <c r="D27" s="124"/>
      <c r="E27" s="125"/>
      <c r="F27" s="14" t="s">
        <v>44</v>
      </c>
      <c r="G27" s="188">
        <v>332</v>
      </c>
      <c r="H27" s="188"/>
      <c r="I27" s="188"/>
      <c r="J27" s="69" t="s">
        <v>189</v>
      </c>
      <c r="K27" s="189" t="s">
        <v>187</v>
      </c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90"/>
    </row>
    <row r="28" spans="1:29">
      <c r="A28" s="99"/>
      <c r="B28" s="112"/>
      <c r="C28" s="126"/>
      <c r="D28" s="127"/>
      <c r="E28" s="128"/>
      <c r="F28" s="191" t="s">
        <v>183</v>
      </c>
      <c r="G28" s="192"/>
      <c r="H28" s="195" t="s">
        <v>152</v>
      </c>
      <c r="I28" s="196"/>
      <c r="J28" s="199" t="s">
        <v>107</v>
      </c>
      <c r="K28" s="199"/>
      <c r="L28" s="133" t="s">
        <v>162</v>
      </c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4"/>
    </row>
    <row r="29" spans="1:29">
      <c r="A29" s="99"/>
      <c r="B29" s="112"/>
      <c r="C29" s="126"/>
      <c r="D29" s="127"/>
      <c r="E29" s="128"/>
      <c r="F29" s="193"/>
      <c r="G29" s="194"/>
      <c r="H29" s="197"/>
      <c r="I29" s="198"/>
      <c r="J29" s="200"/>
      <c r="K29" s="200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0"/>
    </row>
    <row r="30" spans="1:29" ht="14.25" customHeight="1">
      <c r="A30" s="99"/>
      <c r="B30" s="112"/>
      <c r="C30" s="126"/>
      <c r="D30" s="127"/>
      <c r="E30" s="128"/>
      <c r="F30" s="123" t="s">
        <v>38</v>
      </c>
      <c r="G30" s="125"/>
      <c r="H30" s="171" t="s">
        <v>110</v>
      </c>
      <c r="I30" s="171"/>
      <c r="J30" s="171"/>
      <c r="K30" s="171"/>
      <c r="L30" s="171"/>
      <c r="M30" s="171"/>
      <c r="N30" s="171"/>
      <c r="O30" s="171"/>
      <c r="P30" s="172"/>
      <c r="Q30" s="123" t="s">
        <v>39</v>
      </c>
      <c r="R30" s="125"/>
      <c r="S30" s="171" t="s">
        <v>139</v>
      </c>
      <c r="T30" s="171"/>
      <c r="U30" s="171"/>
      <c r="V30" s="171"/>
      <c r="W30" s="171"/>
      <c r="X30" s="171"/>
      <c r="Y30" s="171"/>
      <c r="Z30" s="171"/>
      <c r="AA30" s="171"/>
      <c r="AB30" s="172"/>
    </row>
    <row r="31" spans="1:29">
      <c r="A31" s="99"/>
      <c r="B31" s="112"/>
      <c r="C31" s="126"/>
      <c r="D31" s="127"/>
      <c r="E31" s="128"/>
      <c r="F31" s="129"/>
      <c r="G31" s="131"/>
      <c r="H31" s="173"/>
      <c r="I31" s="173"/>
      <c r="J31" s="173"/>
      <c r="K31" s="173"/>
      <c r="L31" s="173"/>
      <c r="M31" s="173"/>
      <c r="N31" s="173"/>
      <c r="O31" s="173"/>
      <c r="P31" s="174"/>
      <c r="Q31" s="129"/>
      <c r="R31" s="131"/>
      <c r="S31" s="173"/>
      <c r="T31" s="173"/>
      <c r="U31" s="173"/>
      <c r="V31" s="173"/>
      <c r="W31" s="173"/>
      <c r="X31" s="173"/>
      <c r="Y31" s="173"/>
      <c r="Z31" s="173"/>
      <c r="AA31" s="173"/>
      <c r="AB31" s="174"/>
    </row>
    <row r="32" spans="1:29">
      <c r="A32" s="99"/>
      <c r="B32" s="112"/>
      <c r="C32" s="126"/>
      <c r="D32" s="127"/>
      <c r="E32" s="128"/>
      <c r="F32" s="175" t="s">
        <v>163</v>
      </c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7"/>
    </row>
    <row r="33" spans="1:28">
      <c r="A33" s="99"/>
      <c r="B33" s="112"/>
      <c r="C33" s="126"/>
      <c r="D33" s="127"/>
      <c r="E33" s="128"/>
      <c r="F33" s="178" t="s">
        <v>85</v>
      </c>
      <c r="G33" s="179"/>
      <c r="H33" s="179"/>
      <c r="I33" s="179"/>
      <c r="J33" s="179"/>
      <c r="K33" s="179"/>
      <c r="L33" s="179"/>
      <c r="M33" s="179"/>
      <c r="N33" s="179"/>
      <c r="O33" s="179"/>
      <c r="P33" s="182" t="s">
        <v>132</v>
      </c>
      <c r="Q33" s="184" t="s">
        <v>140</v>
      </c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5"/>
    </row>
    <row r="34" spans="1:28">
      <c r="A34" s="99"/>
      <c r="B34" s="112"/>
      <c r="C34" s="129"/>
      <c r="D34" s="130"/>
      <c r="E34" s="131"/>
      <c r="F34" s="180"/>
      <c r="G34" s="181"/>
      <c r="H34" s="181"/>
      <c r="I34" s="181"/>
      <c r="J34" s="181"/>
      <c r="K34" s="181"/>
      <c r="L34" s="181"/>
      <c r="M34" s="181"/>
      <c r="N34" s="181"/>
      <c r="O34" s="181"/>
      <c r="P34" s="183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7"/>
    </row>
    <row r="35" spans="1:28" ht="15.75">
      <c r="A35" s="99"/>
      <c r="B35" s="112"/>
      <c r="C35" s="209" t="s">
        <v>19</v>
      </c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1"/>
    </row>
    <row r="36" spans="1:28">
      <c r="A36" s="99"/>
      <c r="B36" s="112"/>
      <c r="C36" s="212" t="s">
        <v>32</v>
      </c>
      <c r="D36" s="212"/>
      <c r="E36" s="212"/>
      <c r="F36" s="212" t="s">
        <v>2</v>
      </c>
      <c r="G36" s="212"/>
      <c r="H36" s="213" t="s">
        <v>16</v>
      </c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</row>
    <row r="37" spans="1:28" ht="15.75">
      <c r="A37" s="99"/>
      <c r="B37" s="112"/>
      <c r="C37" s="205">
        <v>2004</v>
      </c>
      <c r="D37" s="206"/>
      <c r="E37" s="93" t="s">
        <v>196</v>
      </c>
      <c r="F37" s="95">
        <v>5</v>
      </c>
      <c r="G37" s="94" t="s">
        <v>197</v>
      </c>
      <c r="H37" s="209" t="s">
        <v>0</v>
      </c>
      <c r="I37" s="214"/>
      <c r="J37" s="202" t="s">
        <v>141</v>
      </c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3"/>
    </row>
    <row r="38" spans="1:28" ht="15.75">
      <c r="A38" s="99"/>
      <c r="B38" s="112"/>
      <c r="C38" s="205">
        <v>2011</v>
      </c>
      <c r="D38" s="206"/>
      <c r="E38" s="94" t="s">
        <v>196</v>
      </c>
      <c r="F38" s="95">
        <v>4</v>
      </c>
      <c r="G38" s="94" t="s">
        <v>197</v>
      </c>
      <c r="H38" s="204" t="s">
        <v>142</v>
      </c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3"/>
    </row>
    <row r="39" spans="1:28" ht="15.75">
      <c r="A39" s="99"/>
      <c r="B39" s="112"/>
      <c r="C39" s="205">
        <v>2013</v>
      </c>
      <c r="D39" s="206"/>
      <c r="E39" s="94" t="s">
        <v>196</v>
      </c>
      <c r="F39" s="95">
        <v>5</v>
      </c>
      <c r="G39" s="94" t="s">
        <v>197</v>
      </c>
      <c r="H39" s="204" t="s">
        <v>143</v>
      </c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3"/>
    </row>
    <row r="40" spans="1:28" ht="15.75">
      <c r="A40" s="99"/>
      <c r="B40" s="112"/>
      <c r="C40" s="205">
        <v>2018</v>
      </c>
      <c r="D40" s="206"/>
      <c r="E40" s="94" t="s">
        <v>196</v>
      </c>
      <c r="F40" s="95">
        <v>4</v>
      </c>
      <c r="G40" s="94" t="s">
        <v>197</v>
      </c>
      <c r="H40" s="204" t="s">
        <v>144</v>
      </c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3"/>
    </row>
    <row r="41" spans="1:28" ht="15.75">
      <c r="A41" s="99"/>
      <c r="B41" s="112"/>
      <c r="C41" s="207"/>
      <c r="D41" s="208"/>
      <c r="E41" s="94" t="s">
        <v>196</v>
      </c>
      <c r="G41" s="94" t="s">
        <v>197</v>
      </c>
      <c r="H41" s="201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3"/>
    </row>
    <row r="42" spans="1:28" ht="15.75">
      <c r="A42" s="99"/>
      <c r="B42" s="112"/>
      <c r="C42" s="207"/>
      <c r="D42" s="208"/>
      <c r="E42" s="94" t="s">
        <v>196</v>
      </c>
      <c r="F42" s="96"/>
      <c r="G42" s="94" t="s">
        <v>197</v>
      </c>
      <c r="H42" s="201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3"/>
    </row>
    <row r="43" spans="1:28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1:28" ht="16.5">
      <c r="A44" s="99"/>
      <c r="B44" s="108" t="s">
        <v>114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</row>
    <row r="45" spans="1:28" ht="21">
      <c r="A45" s="99"/>
      <c r="B45" s="99"/>
      <c r="C45" s="216" t="s">
        <v>5</v>
      </c>
      <c r="D45" s="216"/>
      <c r="E45" s="217" t="s">
        <v>115</v>
      </c>
      <c r="F45" s="217"/>
      <c r="G45" s="217"/>
      <c r="H45" s="217"/>
      <c r="I45" s="217"/>
      <c r="J45" s="220" t="str">
        <f>+IF($C45="☑","➡取得時期：","")</f>
        <v/>
      </c>
      <c r="K45" s="220"/>
      <c r="L45" s="220"/>
      <c r="M45" s="220"/>
      <c r="N45" s="219"/>
      <c r="O45" s="219"/>
      <c r="P45" s="54" t="str">
        <f>+IF($C45="☑","年","")</f>
        <v/>
      </c>
      <c r="Q45" s="215"/>
      <c r="R45" s="215"/>
      <c r="S45" s="54" t="str">
        <f>+IF($C45="☑","月","")</f>
        <v/>
      </c>
    </row>
    <row r="46" spans="1:28" ht="21">
      <c r="A46" s="99"/>
      <c r="B46" s="99"/>
      <c r="C46" s="216" t="s">
        <v>75</v>
      </c>
      <c r="D46" s="216"/>
      <c r="E46" s="217" t="s">
        <v>9</v>
      </c>
      <c r="F46" s="217"/>
      <c r="G46" s="217"/>
      <c r="H46" s="217"/>
      <c r="I46" s="217"/>
      <c r="J46" s="217"/>
      <c r="K46" s="217"/>
      <c r="L46" s="218" t="str">
        <f>+IF(C46="☑","➡取得(予定)時期：","")</f>
        <v>➡取得(予定)時期：</v>
      </c>
      <c r="M46" s="218"/>
      <c r="N46" s="218"/>
      <c r="O46" s="218"/>
      <c r="P46" s="218"/>
      <c r="Q46" s="219">
        <v>2025</v>
      </c>
      <c r="R46" s="219"/>
      <c r="S46" s="54" t="str">
        <f>+IF(C46="☑","年","")</f>
        <v>年</v>
      </c>
      <c r="T46" s="215">
        <v>6</v>
      </c>
      <c r="U46" s="215"/>
      <c r="V46" s="54" t="str">
        <f>+IF(C46="☑","月頃","")</f>
        <v>月頃</v>
      </c>
      <c r="X46" s="4" t="str">
        <f>+IF(C46="☑","例）2025年３月頃","")</f>
        <v>例）2025年３月頃</v>
      </c>
      <c r="Y46" s="4"/>
      <c r="Z46" s="4"/>
      <c r="AA46" s="4"/>
      <c r="AB46" s="4"/>
    </row>
    <row r="47" spans="1:28" ht="21">
      <c r="A47" s="99"/>
      <c r="B47" s="99"/>
      <c r="C47" s="216" t="s">
        <v>5</v>
      </c>
      <c r="D47" s="216"/>
      <c r="E47" s="217" t="s">
        <v>10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</row>
    <row r="48" spans="1:28" ht="21">
      <c r="A48" s="99"/>
      <c r="B48" s="99"/>
      <c r="C48" s="216" t="s">
        <v>5</v>
      </c>
      <c r="D48" s="216"/>
      <c r="E48" s="217" t="s">
        <v>3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</row>
    <row r="49" spans="1:30" ht="21">
      <c r="A49" s="99"/>
      <c r="B49" s="99"/>
      <c r="C49" s="216" t="s">
        <v>5</v>
      </c>
      <c r="D49" s="216"/>
      <c r="E49" s="217" t="s">
        <v>52</v>
      </c>
      <c r="F49" s="217"/>
      <c r="G49" s="217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3" t="s">
        <v>6</v>
      </c>
    </row>
    <row r="50" spans="1:30">
      <c r="A50" s="99"/>
      <c r="B50" s="99"/>
      <c r="C50" s="221" t="str">
        <f>IF(+COUNTIF($C$45:$C$49,"☑")&lt;=1,"","いずれか一つを選択してください。複数ある場合には⑤その他（）内に記入してください。")</f>
        <v/>
      </c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57"/>
      <c r="AD50" s="57"/>
    </row>
    <row r="51" spans="1:30" ht="17.2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1:30" ht="7.5" customHeight="1">
      <c r="A52" s="99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30">
      <c r="A53" s="99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222"/>
      <c r="S53" s="223" t="s">
        <v>8</v>
      </c>
      <c r="T53" s="223"/>
      <c r="U53" s="223"/>
      <c r="V53" s="223" t="str">
        <f>IF(+F20=0,"",F20)</f>
        <v>埼玉 二郎</v>
      </c>
      <c r="W53" s="223"/>
      <c r="X53" s="223"/>
      <c r="Y53" s="223"/>
      <c r="Z53" s="223"/>
      <c r="AA53" s="223"/>
      <c r="AB53" s="223"/>
    </row>
    <row r="54" spans="1:30" ht="16.5">
      <c r="A54" s="99"/>
      <c r="B54" s="108" t="s">
        <v>89</v>
      </c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2"/>
    </row>
    <row r="55" spans="1:30">
      <c r="A55" s="99"/>
      <c r="B55" s="112"/>
      <c r="C55" s="147" t="s">
        <v>14</v>
      </c>
      <c r="D55" s="149"/>
      <c r="E55" s="225" t="s">
        <v>43</v>
      </c>
      <c r="F55" s="226"/>
      <c r="G55" s="156" t="s">
        <v>146</v>
      </c>
      <c r="H55" s="156"/>
      <c r="I55" s="156"/>
      <c r="J55" s="156"/>
      <c r="K55" s="156"/>
      <c r="L55" s="156"/>
      <c r="M55" s="156"/>
      <c r="N55" s="156"/>
      <c r="O55" s="157"/>
      <c r="P55" s="148" t="s">
        <v>33</v>
      </c>
      <c r="Q55" s="149"/>
      <c r="R55" s="147" t="s">
        <v>28</v>
      </c>
      <c r="S55" s="149"/>
      <c r="T55" s="236" t="s">
        <v>18</v>
      </c>
      <c r="U55" s="237"/>
      <c r="V55" s="156" t="s">
        <v>148</v>
      </c>
      <c r="W55" s="156"/>
      <c r="X55" s="156"/>
      <c r="Y55" s="156"/>
      <c r="Z55" s="157"/>
      <c r="AA55" s="147" t="s">
        <v>11</v>
      </c>
      <c r="AB55" s="149"/>
    </row>
    <row r="56" spans="1:30">
      <c r="A56" s="99"/>
      <c r="B56" s="112"/>
      <c r="C56" s="150"/>
      <c r="D56" s="152"/>
      <c r="E56" s="238" t="s">
        <v>145</v>
      </c>
      <c r="F56" s="239"/>
      <c r="G56" s="239"/>
      <c r="H56" s="239"/>
      <c r="I56" s="239"/>
      <c r="J56" s="239"/>
      <c r="K56" s="239"/>
      <c r="L56" s="239"/>
      <c r="M56" s="239"/>
      <c r="N56" s="239"/>
      <c r="O56" s="240"/>
      <c r="P56" s="151"/>
      <c r="Q56" s="152"/>
      <c r="R56" s="150"/>
      <c r="S56" s="152"/>
      <c r="T56" s="239" t="s">
        <v>147</v>
      </c>
      <c r="U56" s="239"/>
      <c r="V56" s="239"/>
      <c r="W56" s="239"/>
      <c r="X56" s="239"/>
      <c r="Y56" s="239"/>
      <c r="Z56" s="239"/>
      <c r="AA56" s="119">
        <v>75</v>
      </c>
      <c r="AB56" s="120"/>
    </row>
    <row r="57" spans="1:30">
      <c r="A57" s="99"/>
      <c r="B57" s="112"/>
      <c r="C57" s="150"/>
      <c r="D57" s="152"/>
      <c r="E57" s="238"/>
      <c r="F57" s="239"/>
      <c r="G57" s="239"/>
      <c r="H57" s="239"/>
      <c r="I57" s="239"/>
      <c r="J57" s="239"/>
      <c r="K57" s="239"/>
      <c r="L57" s="239"/>
      <c r="M57" s="239"/>
      <c r="N57" s="239"/>
      <c r="O57" s="240"/>
      <c r="P57" s="151"/>
      <c r="Q57" s="152"/>
      <c r="R57" s="153"/>
      <c r="S57" s="155"/>
      <c r="T57" s="242"/>
      <c r="U57" s="242"/>
      <c r="V57" s="242"/>
      <c r="W57" s="242"/>
      <c r="X57" s="242"/>
      <c r="Y57" s="242"/>
      <c r="Z57" s="242"/>
      <c r="AA57" s="119"/>
      <c r="AB57" s="120"/>
    </row>
    <row r="58" spans="1:30" ht="19.5">
      <c r="A58" s="99"/>
      <c r="B58" s="112"/>
      <c r="C58" s="153"/>
      <c r="D58" s="155"/>
      <c r="E58" s="241"/>
      <c r="F58" s="242"/>
      <c r="G58" s="242"/>
      <c r="H58" s="242"/>
      <c r="I58" s="242"/>
      <c r="J58" s="242"/>
      <c r="K58" s="242"/>
      <c r="L58" s="242"/>
      <c r="M58" s="242"/>
      <c r="N58" s="242"/>
      <c r="O58" s="243"/>
      <c r="P58" s="154"/>
      <c r="Q58" s="155"/>
      <c r="R58" s="244" t="s">
        <v>30</v>
      </c>
      <c r="S58" s="244"/>
      <c r="T58" s="245" t="s">
        <v>149</v>
      </c>
      <c r="U58" s="246"/>
      <c r="V58" s="246"/>
      <c r="W58" s="246"/>
      <c r="X58" s="246"/>
      <c r="Y58" s="246"/>
      <c r="Z58" s="247"/>
      <c r="AA58" s="248" t="s">
        <v>12</v>
      </c>
      <c r="AB58" s="249"/>
    </row>
    <row r="59" spans="1:30">
      <c r="A59" s="99"/>
      <c r="B59" s="112"/>
      <c r="C59" s="147" t="s">
        <v>21</v>
      </c>
      <c r="D59" s="149"/>
      <c r="E59" s="132" t="s">
        <v>150</v>
      </c>
      <c r="F59" s="133"/>
      <c r="G59" s="133"/>
      <c r="H59" s="133"/>
      <c r="I59" s="133"/>
      <c r="J59" s="134"/>
      <c r="K59" s="227" t="s">
        <v>86</v>
      </c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9"/>
    </row>
    <row r="60" spans="1:30">
      <c r="A60" s="99"/>
      <c r="B60" s="112"/>
      <c r="C60" s="150"/>
      <c r="D60" s="152"/>
      <c r="E60" s="135"/>
      <c r="F60" s="136"/>
      <c r="G60" s="136"/>
      <c r="H60" s="136"/>
      <c r="I60" s="136"/>
      <c r="J60" s="137"/>
      <c r="K60" s="230" t="s">
        <v>151</v>
      </c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2"/>
    </row>
    <row r="61" spans="1:30">
      <c r="A61" s="99"/>
      <c r="B61" s="112"/>
      <c r="C61" s="150"/>
      <c r="D61" s="152"/>
      <c r="E61" s="135"/>
      <c r="F61" s="136"/>
      <c r="G61" s="136"/>
      <c r="H61" s="136"/>
      <c r="I61" s="136"/>
      <c r="J61" s="137"/>
      <c r="K61" s="230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2"/>
    </row>
    <row r="62" spans="1:30">
      <c r="A62" s="99"/>
      <c r="B62" s="112"/>
      <c r="C62" s="150"/>
      <c r="D62" s="152"/>
      <c r="E62" s="135"/>
      <c r="F62" s="136"/>
      <c r="G62" s="136"/>
      <c r="H62" s="136"/>
      <c r="I62" s="136"/>
      <c r="J62" s="137"/>
      <c r="K62" s="230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2"/>
    </row>
    <row r="63" spans="1:30">
      <c r="A63" s="99"/>
      <c r="B63" s="112"/>
      <c r="C63" s="153"/>
      <c r="D63" s="155"/>
      <c r="E63" s="138"/>
      <c r="F63" s="139"/>
      <c r="G63" s="139"/>
      <c r="H63" s="139"/>
      <c r="I63" s="139"/>
      <c r="J63" s="140"/>
      <c r="K63" s="233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5"/>
    </row>
    <row r="64" spans="1:30" ht="19.5">
      <c r="A64" s="99"/>
      <c r="B64" s="112"/>
      <c r="C64" s="123" t="s">
        <v>37</v>
      </c>
      <c r="D64" s="125"/>
      <c r="E64" s="14" t="s">
        <v>44</v>
      </c>
      <c r="F64" s="276" t="s">
        <v>153</v>
      </c>
      <c r="G64" s="276"/>
      <c r="H64" s="13" t="s">
        <v>45</v>
      </c>
      <c r="I64" s="277" t="s">
        <v>154</v>
      </c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8"/>
    </row>
    <row r="65" spans="1:28">
      <c r="A65" s="99"/>
      <c r="B65" s="112"/>
      <c r="C65" s="126"/>
      <c r="D65" s="128"/>
      <c r="E65" s="279" t="s">
        <v>152</v>
      </c>
      <c r="F65" s="280"/>
      <c r="G65" s="280"/>
      <c r="H65" s="283" t="s">
        <v>107</v>
      </c>
      <c r="I65" s="283" t="s">
        <v>162</v>
      </c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4"/>
    </row>
    <row r="66" spans="1:28">
      <c r="A66" s="99"/>
      <c r="B66" s="112"/>
      <c r="C66" s="129"/>
      <c r="D66" s="131"/>
      <c r="E66" s="281"/>
      <c r="F66" s="282"/>
      <c r="G66" s="282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4"/>
    </row>
    <row r="67" spans="1:28" ht="21">
      <c r="A67" s="99"/>
      <c r="B67" s="112"/>
      <c r="C67" s="141" t="s">
        <v>15</v>
      </c>
      <c r="D67" s="142"/>
      <c r="E67" s="142"/>
      <c r="F67" s="142"/>
      <c r="G67" s="158"/>
      <c r="H67" s="23" t="s">
        <v>5</v>
      </c>
      <c r="I67" s="11" t="s">
        <v>50</v>
      </c>
      <c r="J67" s="23" t="s">
        <v>75</v>
      </c>
      <c r="K67" s="311" t="s">
        <v>51</v>
      </c>
      <c r="L67" s="311"/>
      <c r="M67" s="312" t="s">
        <v>155</v>
      </c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4"/>
    </row>
    <row r="68" spans="1:28">
      <c r="A68" s="99"/>
      <c r="B68" s="112"/>
      <c r="C68" s="250" t="s">
        <v>160</v>
      </c>
      <c r="D68" s="251"/>
      <c r="E68" s="252"/>
      <c r="F68" s="259">
        <v>2023</v>
      </c>
      <c r="G68" s="259"/>
      <c r="H68" s="259"/>
      <c r="I68" s="261">
        <v>12</v>
      </c>
      <c r="J68" s="261"/>
      <c r="K68" s="261"/>
      <c r="L68" s="263" t="s">
        <v>111</v>
      </c>
      <c r="M68" s="264"/>
      <c r="N68" s="265"/>
      <c r="O68" s="272">
        <v>1000</v>
      </c>
      <c r="P68" s="272"/>
      <c r="Q68" s="272"/>
      <c r="R68" s="272"/>
      <c r="S68" s="274" t="s">
        <v>46</v>
      </c>
      <c r="T68" s="274"/>
      <c r="U68" s="147" t="s">
        <v>74</v>
      </c>
      <c r="V68" s="149"/>
      <c r="W68" s="272">
        <v>32000</v>
      </c>
      <c r="X68" s="272"/>
      <c r="Y68" s="272"/>
      <c r="Z68" s="272"/>
      <c r="AA68" s="274" t="s">
        <v>46</v>
      </c>
      <c r="AB68" s="305"/>
    </row>
    <row r="69" spans="1:28">
      <c r="A69" s="99"/>
      <c r="B69" s="112"/>
      <c r="C69" s="253"/>
      <c r="D69" s="254"/>
      <c r="E69" s="255"/>
      <c r="F69" s="260"/>
      <c r="G69" s="260"/>
      <c r="H69" s="260"/>
      <c r="I69" s="262"/>
      <c r="J69" s="262"/>
      <c r="K69" s="262"/>
      <c r="L69" s="266"/>
      <c r="M69" s="267"/>
      <c r="N69" s="268"/>
      <c r="O69" s="273"/>
      <c r="P69" s="273"/>
      <c r="Q69" s="273"/>
      <c r="R69" s="273"/>
      <c r="S69" s="275"/>
      <c r="T69" s="275"/>
      <c r="U69" s="150"/>
      <c r="V69" s="152"/>
      <c r="W69" s="273"/>
      <c r="X69" s="273"/>
      <c r="Y69" s="273"/>
      <c r="Z69" s="273"/>
      <c r="AA69" s="275"/>
      <c r="AB69" s="306"/>
    </row>
    <row r="70" spans="1:28">
      <c r="A70" s="99"/>
      <c r="B70" s="112"/>
      <c r="C70" s="256"/>
      <c r="D70" s="257"/>
      <c r="E70" s="258"/>
      <c r="F70" s="248" t="s">
        <v>1</v>
      </c>
      <c r="G70" s="307"/>
      <c r="H70" s="307"/>
      <c r="I70" s="307" t="s">
        <v>41</v>
      </c>
      <c r="J70" s="307"/>
      <c r="K70" s="249"/>
      <c r="L70" s="269"/>
      <c r="M70" s="270"/>
      <c r="N70" s="271"/>
      <c r="O70" s="308">
        <f>IF(+O68/100=0,"",+O68/100)</f>
        <v>10</v>
      </c>
      <c r="P70" s="308"/>
      <c r="Q70" s="308"/>
      <c r="R70" s="308"/>
      <c r="S70" s="309" t="str">
        <f>+IF(O68="","","百万円")</f>
        <v>百万円</v>
      </c>
      <c r="T70" s="310"/>
      <c r="U70" s="153"/>
      <c r="V70" s="155"/>
      <c r="W70" s="308">
        <f>IF(+W68/100=0,"",+W68/100)</f>
        <v>320</v>
      </c>
      <c r="X70" s="308"/>
      <c r="Y70" s="308"/>
      <c r="Z70" s="308"/>
      <c r="AA70" s="309" t="str">
        <f>+IF(W68="","","百万円")</f>
        <v>百万円</v>
      </c>
      <c r="AB70" s="310"/>
    </row>
    <row r="71" spans="1:28" ht="19.5">
      <c r="A71" s="99"/>
      <c r="B71" s="112"/>
      <c r="C71" s="299" t="s">
        <v>79</v>
      </c>
      <c r="D71" s="300"/>
      <c r="E71" s="301"/>
      <c r="F71" s="302">
        <v>25</v>
      </c>
      <c r="G71" s="302"/>
      <c r="H71" s="21" t="s">
        <v>13</v>
      </c>
      <c r="I71" s="303" t="s">
        <v>80</v>
      </c>
      <c r="J71" s="303"/>
      <c r="K71" s="304">
        <v>12</v>
      </c>
      <c r="L71" s="304"/>
      <c r="M71" s="60" t="s">
        <v>81</v>
      </c>
      <c r="N71" s="285" t="s">
        <v>78</v>
      </c>
      <c r="O71" s="286"/>
      <c r="P71" s="286"/>
      <c r="Q71" s="287">
        <v>1980</v>
      </c>
      <c r="R71" s="288"/>
      <c r="S71" s="288"/>
      <c r="T71" s="22" t="s">
        <v>1</v>
      </c>
      <c r="U71" s="285" t="s">
        <v>82</v>
      </c>
      <c r="V71" s="286"/>
      <c r="W71" s="286"/>
      <c r="X71" s="286"/>
      <c r="Y71" s="287">
        <v>1985</v>
      </c>
      <c r="Z71" s="288"/>
      <c r="AA71" s="288"/>
      <c r="AB71" s="22" t="s">
        <v>1</v>
      </c>
    </row>
    <row r="72" spans="1:28">
      <c r="A72" s="99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</row>
    <row r="73" spans="1:28" ht="15.75">
      <c r="A73" s="99"/>
      <c r="B73" s="289" t="s">
        <v>54</v>
      </c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</row>
    <row r="74" spans="1:28">
      <c r="A74" s="99"/>
      <c r="B74" s="112"/>
      <c r="C74" s="290" t="s">
        <v>161</v>
      </c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2"/>
    </row>
    <row r="75" spans="1:28">
      <c r="A75" s="99"/>
      <c r="B75" s="112"/>
      <c r="C75" s="293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5"/>
    </row>
    <row r="76" spans="1:28">
      <c r="A76" s="99"/>
      <c r="B76" s="112"/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5"/>
    </row>
    <row r="77" spans="1:28">
      <c r="A77" s="99"/>
      <c r="B77" s="112"/>
      <c r="C77" s="293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5"/>
    </row>
    <row r="78" spans="1:28">
      <c r="A78" s="99"/>
      <c r="B78" s="112"/>
      <c r="C78" s="293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5"/>
    </row>
    <row r="79" spans="1:28">
      <c r="A79" s="99"/>
      <c r="B79" s="112"/>
      <c r="C79" s="293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5"/>
    </row>
    <row r="80" spans="1:28">
      <c r="A80" s="99"/>
      <c r="B80" s="112"/>
      <c r="C80" s="293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5"/>
    </row>
    <row r="81" spans="1:30">
      <c r="A81" s="99"/>
      <c r="B81" s="112"/>
      <c r="C81" s="293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5"/>
    </row>
    <row r="82" spans="1:30">
      <c r="A82" s="99"/>
      <c r="B82" s="112"/>
      <c r="C82" s="293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5"/>
    </row>
    <row r="83" spans="1:30">
      <c r="A83" s="99"/>
      <c r="B83" s="112"/>
      <c r="C83" s="293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5"/>
    </row>
    <row r="84" spans="1:30">
      <c r="A84" s="99"/>
      <c r="B84" s="112"/>
      <c r="C84" s="293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5"/>
    </row>
    <row r="85" spans="1:30">
      <c r="A85" s="99"/>
      <c r="B85" s="112"/>
      <c r="C85" s="293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5"/>
    </row>
    <row r="86" spans="1:30">
      <c r="A86" s="99"/>
      <c r="B86" s="112"/>
      <c r="C86" s="293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5"/>
    </row>
    <row r="87" spans="1:30">
      <c r="A87" s="99"/>
      <c r="B87" s="112"/>
      <c r="C87" s="293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5"/>
    </row>
    <row r="88" spans="1:30">
      <c r="A88" s="99"/>
      <c r="B88" s="112"/>
      <c r="C88" s="293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5"/>
    </row>
    <row r="89" spans="1:30">
      <c r="A89" s="99"/>
      <c r="B89" s="112"/>
      <c r="C89" s="293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5"/>
    </row>
    <row r="90" spans="1:30">
      <c r="A90" s="99"/>
      <c r="B90" s="112"/>
      <c r="C90" s="293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5"/>
    </row>
    <row r="91" spans="1:30">
      <c r="A91" s="99"/>
      <c r="B91" s="112"/>
      <c r="C91" s="296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8"/>
    </row>
    <row r="92" spans="1:30">
      <c r="A92" s="99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</row>
    <row r="93" spans="1:30" ht="15.75">
      <c r="A93" s="99"/>
      <c r="B93" s="289" t="s">
        <v>125</v>
      </c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89"/>
      <c r="Y93" s="289"/>
      <c r="Z93" s="289"/>
      <c r="AA93" s="289"/>
      <c r="AB93" s="289"/>
    </row>
    <row r="94" spans="1:30">
      <c r="A94" s="99"/>
      <c r="B94" s="318"/>
      <c r="C94" s="319" t="s">
        <v>55</v>
      </c>
      <c r="D94" s="319"/>
      <c r="E94" s="319"/>
      <c r="F94" s="319"/>
      <c r="G94" s="319"/>
      <c r="H94" s="319"/>
      <c r="I94" s="319"/>
      <c r="J94" s="319"/>
      <c r="K94" s="319"/>
      <c r="L94" s="319" t="s">
        <v>56</v>
      </c>
      <c r="M94" s="319"/>
      <c r="N94" s="319"/>
      <c r="O94" s="319"/>
      <c r="P94" s="319"/>
      <c r="Q94" s="319"/>
      <c r="R94" s="319"/>
      <c r="S94" s="319"/>
      <c r="T94" s="319" t="s">
        <v>58</v>
      </c>
      <c r="U94" s="319"/>
      <c r="V94" s="319"/>
      <c r="W94" s="319"/>
      <c r="X94" s="319"/>
      <c r="Y94" s="319"/>
      <c r="Z94" s="319"/>
      <c r="AA94" s="319"/>
      <c r="AB94" s="319"/>
      <c r="AC94" s="4"/>
      <c r="AD94" s="4"/>
    </row>
    <row r="95" spans="1:30">
      <c r="A95" s="99"/>
      <c r="B95" s="318"/>
      <c r="C95" s="320" t="s">
        <v>156</v>
      </c>
      <c r="D95" s="320"/>
      <c r="E95" s="320"/>
      <c r="F95" s="320"/>
      <c r="G95" s="320"/>
      <c r="H95" s="320"/>
      <c r="I95" s="320"/>
      <c r="J95" s="320"/>
      <c r="K95" s="320"/>
      <c r="L95" s="320" t="s">
        <v>157</v>
      </c>
      <c r="M95" s="320"/>
      <c r="N95" s="320"/>
      <c r="O95" s="320"/>
      <c r="P95" s="320"/>
      <c r="Q95" s="320"/>
      <c r="R95" s="320"/>
      <c r="S95" s="320"/>
      <c r="T95" s="315" t="s">
        <v>28</v>
      </c>
      <c r="U95" s="315"/>
      <c r="V95" s="316" t="s">
        <v>158</v>
      </c>
      <c r="W95" s="316"/>
      <c r="X95" s="316"/>
      <c r="Y95" s="316"/>
      <c r="Z95" s="316"/>
      <c r="AA95" s="316"/>
      <c r="AB95" s="316"/>
      <c r="AC95" s="4"/>
      <c r="AD95" s="4"/>
    </row>
    <row r="96" spans="1:30">
      <c r="A96" s="99"/>
      <c r="B96" s="318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15"/>
      <c r="U96" s="315"/>
      <c r="V96" s="316"/>
      <c r="W96" s="316"/>
      <c r="X96" s="316"/>
      <c r="Y96" s="316"/>
      <c r="Z96" s="316"/>
      <c r="AA96" s="316"/>
      <c r="AB96" s="316"/>
      <c r="AC96" s="4"/>
      <c r="AD96" s="4"/>
    </row>
    <row r="97" spans="1:30">
      <c r="A97" s="99"/>
      <c r="B97" s="318"/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15"/>
      <c r="U97" s="315"/>
      <c r="V97" s="316"/>
      <c r="W97" s="316"/>
      <c r="X97" s="316"/>
      <c r="Y97" s="316"/>
      <c r="Z97" s="316"/>
      <c r="AA97" s="316"/>
      <c r="AB97" s="316"/>
      <c r="AC97" s="4"/>
      <c r="AD97" s="4"/>
    </row>
    <row r="98" spans="1:30">
      <c r="A98" s="99"/>
      <c r="B98" s="318"/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15" t="s">
        <v>38</v>
      </c>
      <c r="U98" s="315"/>
      <c r="V98" s="316" t="s">
        <v>159</v>
      </c>
      <c r="W98" s="316"/>
      <c r="X98" s="316"/>
      <c r="Y98" s="316"/>
      <c r="Z98" s="316"/>
      <c r="AA98" s="316"/>
      <c r="AB98" s="316"/>
      <c r="AC98" s="4"/>
      <c r="AD98" s="4"/>
    </row>
    <row r="99" spans="1:30">
      <c r="A99" s="99"/>
      <c r="B99" s="318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15"/>
      <c r="U99" s="315"/>
      <c r="V99" s="316"/>
      <c r="W99" s="316"/>
      <c r="X99" s="316"/>
      <c r="Y99" s="316"/>
      <c r="Z99" s="316"/>
      <c r="AA99" s="316"/>
      <c r="AB99" s="316"/>
      <c r="AC99" s="4"/>
      <c r="AD99" s="4"/>
    </row>
    <row r="100" spans="1:30">
      <c r="A100" s="99"/>
      <c r="B100" s="318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15"/>
      <c r="U100" s="315"/>
      <c r="V100" s="316"/>
      <c r="W100" s="316"/>
      <c r="X100" s="316"/>
      <c r="Y100" s="316"/>
      <c r="Z100" s="316"/>
      <c r="AA100" s="316"/>
      <c r="AB100" s="316"/>
      <c r="AC100" s="4"/>
      <c r="AD100" s="4"/>
    </row>
    <row r="101" spans="1:30">
      <c r="A101" s="9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6"/>
      <c r="AC101" s="4"/>
      <c r="AD101" s="4"/>
    </row>
    <row r="102" spans="1:30">
      <c r="A102" s="99"/>
      <c r="B102" s="4"/>
      <c r="C102" s="4" t="s">
        <v>127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317">
        <v>202400710</v>
      </c>
      <c r="AA102" s="317"/>
      <c r="AB102" s="317"/>
      <c r="AC102" s="4"/>
      <c r="AD102" s="4"/>
    </row>
  </sheetData>
  <sheetProtection algorithmName="SHA-512" hashValue="4DvmGcqMCxYCsu9RcGs2Wi5vs7Z4fSkwvIHvqgceY+6zR47u7F6LgyXhbHvkyso7gtZVEvPaP023mY40l6/0tA==" saltValue="E+VCA3C33Wv4gYquP7t6vA==" spinCount="100000" sheet="1" objects="1" scenarios="1"/>
  <mergeCells count="169">
    <mergeCell ref="T98:U100"/>
    <mergeCell ref="V98:AB100"/>
    <mergeCell ref="Z102:AB102"/>
    <mergeCell ref="B92:AB92"/>
    <mergeCell ref="B93:AB93"/>
    <mergeCell ref="B94:B100"/>
    <mergeCell ref="C94:K94"/>
    <mergeCell ref="L94:S94"/>
    <mergeCell ref="T94:AB94"/>
    <mergeCell ref="C95:K100"/>
    <mergeCell ref="L95:S100"/>
    <mergeCell ref="T95:U97"/>
    <mergeCell ref="V95:AB97"/>
    <mergeCell ref="U71:X71"/>
    <mergeCell ref="Y71:AA71"/>
    <mergeCell ref="B72:AB72"/>
    <mergeCell ref="B73:AB73"/>
    <mergeCell ref="B74:B91"/>
    <mergeCell ref="C74:AB91"/>
    <mergeCell ref="C71:E71"/>
    <mergeCell ref="F71:G71"/>
    <mergeCell ref="I71:J71"/>
    <mergeCell ref="K71:L71"/>
    <mergeCell ref="N71:P71"/>
    <mergeCell ref="Q71:S71"/>
    <mergeCell ref="B55:B71"/>
    <mergeCell ref="W68:Z69"/>
    <mergeCell ref="AA68:AB69"/>
    <mergeCell ref="F70:H70"/>
    <mergeCell ref="I70:K70"/>
    <mergeCell ref="O70:R70"/>
    <mergeCell ref="S70:T70"/>
    <mergeCell ref="W70:Z70"/>
    <mergeCell ref="AA70:AB70"/>
    <mergeCell ref="C67:G67"/>
    <mergeCell ref="K67:L67"/>
    <mergeCell ref="M67:AB67"/>
    <mergeCell ref="C68:E70"/>
    <mergeCell ref="F68:H69"/>
    <mergeCell ref="I68:K69"/>
    <mergeCell ref="L68:N70"/>
    <mergeCell ref="O68:R69"/>
    <mergeCell ref="S68:T69"/>
    <mergeCell ref="U68:V70"/>
    <mergeCell ref="C64:D66"/>
    <mergeCell ref="F64:G64"/>
    <mergeCell ref="I64:AB64"/>
    <mergeCell ref="E65:G66"/>
    <mergeCell ref="H65:H66"/>
    <mergeCell ref="I65:AB66"/>
    <mergeCell ref="C55:D58"/>
    <mergeCell ref="E55:F55"/>
    <mergeCell ref="G55:O55"/>
    <mergeCell ref="P55:Q58"/>
    <mergeCell ref="R55:S57"/>
    <mergeCell ref="C59:D63"/>
    <mergeCell ref="E59:J63"/>
    <mergeCell ref="K59:AB59"/>
    <mergeCell ref="K60:AB63"/>
    <mergeCell ref="T55:U55"/>
    <mergeCell ref="V55:Z55"/>
    <mergeCell ref="AA55:AB55"/>
    <mergeCell ref="E56:O58"/>
    <mergeCell ref="T56:Z57"/>
    <mergeCell ref="AA56:AB57"/>
    <mergeCell ref="R58:S58"/>
    <mergeCell ref="T58:Z58"/>
    <mergeCell ref="AA58:AB58"/>
    <mergeCell ref="B51:AB51"/>
    <mergeCell ref="B53:R53"/>
    <mergeCell ref="S53:U53"/>
    <mergeCell ref="V53:AB53"/>
    <mergeCell ref="B54:AB54"/>
    <mergeCell ref="C47:D47"/>
    <mergeCell ref="E47:AB47"/>
    <mergeCell ref="C48:D48"/>
    <mergeCell ref="E48:AB48"/>
    <mergeCell ref="C49:D49"/>
    <mergeCell ref="E49:G49"/>
    <mergeCell ref="H49:AA49"/>
    <mergeCell ref="Q45:R45"/>
    <mergeCell ref="C46:D46"/>
    <mergeCell ref="E46:K46"/>
    <mergeCell ref="L46:P46"/>
    <mergeCell ref="Q46:R46"/>
    <mergeCell ref="T46:U46"/>
    <mergeCell ref="H42:AB42"/>
    <mergeCell ref="B43:AB43"/>
    <mergeCell ref="B44:AB44"/>
    <mergeCell ref="B45:B50"/>
    <mergeCell ref="C45:D45"/>
    <mergeCell ref="E45:I45"/>
    <mergeCell ref="J45:M45"/>
    <mergeCell ref="N45:O45"/>
    <mergeCell ref="C50:AB50"/>
    <mergeCell ref="C42:D42"/>
    <mergeCell ref="C27:E34"/>
    <mergeCell ref="G27:I27"/>
    <mergeCell ref="K27:AB27"/>
    <mergeCell ref="F28:G29"/>
    <mergeCell ref="H28:I29"/>
    <mergeCell ref="J28:K29"/>
    <mergeCell ref="L28:AB29"/>
    <mergeCell ref="H41:AB41"/>
    <mergeCell ref="H38:AB38"/>
    <mergeCell ref="H39:AB39"/>
    <mergeCell ref="C38:D38"/>
    <mergeCell ref="C39:D39"/>
    <mergeCell ref="C40:D40"/>
    <mergeCell ref="C41:D41"/>
    <mergeCell ref="C35:AB35"/>
    <mergeCell ref="C36:E36"/>
    <mergeCell ref="F36:G36"/>
    <mergeCell ref="H36:AB36"/>
    <mergeCell ref="H37:I37"/>
    <mergeCell ref="J37:AB37"/>
    <mergeCell ref="H40:AB40"/>
    <mergeCell ref="C37:D37"/>
    <mergeCell ref="F25:AB26"/>
    <mergeCell ref="F30:G31"/>
    <mergeCell ref="H30:P31"/>
    <mergeCell ref="Q30:R31"/>
    <mergeCell ref="S30:AB31"/>
    <mergeCell ref="F32:AB32"/>
    <mergeCell ref="F33:O34"/>
    <mergeCell ref="P33:P34"/>
    <mergeCell ref="Q33:AB34"/>
    <mergeCell ref="N20:V21"/>
    <mergeCell ref="A16:B17"/>
    <mergeCell ref="C16:AB16"/>
    <mergeCell ref="C17:AB17"/>
    <mergeCell ref="A18:A102"/>
    <mergeCell ref="B18:Q18"/>
    <mergeCell ref="R18:U18"/>
    <mergeCell ref="V18:W18"/>
    <mergeCell ref="B19:B42"/>
    <mergeCell ref="W20:W21"/>
    <mergeCell ref="X20:Y21"/>
    <mergeCell ref="AA20:AB21"/>
    <mergeCell ref="C22:E24"/>
    <mergeCell ref="F22:N24"/>
    <mergeCell ref="O22:S22"/>
    <mergeCell ref="T22:AB22"/>
    <mergeCell ref="O23:AB24"/>
    <mergeCell ref="C19:E21"/>
    <mergeCell ref="G19:M19"/>
    <mergeCell ref="N19:W19"/>
    <mergeCell ref="X19:Z19"/>
    <mergeCell ref="AA19:AB19"/>
    <mergeCell ref="F20:M21"/>
    <mergeCell ref="C25:E26"/>
    <mergeCell ref="F7:AB7"/>
    <mergeCell ref="F8:AB8"/>
    <mergeCell ref="F9:AB9"/>
    <mergeCell ref="F10:AB10"/>
    <mergeCell ref="F11:AB11"/>
    <mergeCell ref="E12:AB12"/>
    <mergeCell ref="A1:AB1"/>
    <mergeCell ref="AC1:AD1"/>
    <mergeCell ref="A2:AD2"/>
    <mergeCell ref="B3:AB3"/>
    <mergeCell ref="A4:B15"/>
    <mergeCell ref="C4:AB4"/>
    <mergeCell ref="C5:C15"/>
    <mergeCell ref="E5:AB5"/>
    <mergeCell ref="D6:D11"/>
    <mergeCell ref="F6:AB6"/>
    <mergeCell ref="E13:AB13"/>
    <mergeCell ref="E14:AB15"/>
  </mergeCells>
  <phoneticPr fontId="1"/>
  <conditionalFormatting sqref="H49:AA49">
    <cfRule type="expression" dxfId="7" priority="2">
      <formula>$C$49="☑"</formula>
    </cfRule>
  </conditionalFormatting>
  <conditionalFormatting sqref="M67:AB67">
    <cfRule type="expression" dxfId="6" priority="1">
      <formula>$J$67="☑"</formula>
    </cfRule>
  </conditionalFormatting>
  <conditionalFormatting sqref="N45:O45 Q45:R45">
    <cfRule type="expression" dxfId="5" priority="3">
      <formula>$C$45="☑"</formula>
    </cfRule>
  </conditionalFormatting>
  <conditionalFormatting sqref="Q46:R46 T46:U46">
    <cfRule type="expression" dxfId="4" priority="4">
      <formula>$C$46="☑"</formula>
    </cfRule>
  </conditionalFormatting>
  <dataValidations count="11">
    <dataValidation type="textLength" imeMode="halfAlpha" allowBlank="1" showInputMessage="1" showErrorMessage="1" sqref="I64:AB64" xr:uid="{DBC87928-87BC-4755-893A-95B9DD4E7BCF}">
      <formula1>0</formula1>
      <formula2>4</formula2>
    </dataValidation>
    <dataValidation type="textLength" imeMode="halfAlpha" allowBlank="1" showInputMessage="1" showErrorMessage="1" sqref="F64:G64" xr:uid="{4C36B9FF-9006-4734-BF3F-91F06B6BF812}">
      <formula1>1</formula1>
      <formula2>3</formula2>
    </dataValidation>
    <dataValidation type="whole" imeMode="halfAlpha" allowBlank="1" showInputMessage="1" showErrorMessage="1" sqref="AA18" xr:uid="{594B5987-4E85-4AC7-98DF-6936A0061482}">
      <formula1>1</formula1>
      <formula2>31</formula2>
    </dataValidation>
    <dataValidation imeMode="halfKatakana" allowBlank="1" showInputMessage="1" showErrorMessage="1" sqref="G55:O55 V55:Z55 G19:M19" xr:uid="{5C90B1F4-2544-4E46-90D8-7F8378DE84A4}"/>
    <dataValidation imeMode="halfAlpha" allowBlank="1" showInputMessage="1" showErrorMessage="1" sqref="W68:Z69 K71:L71 O68:R69 X20:Y21 H30:P31 S30:AB31 M67:AB67 F33:O34 F71:G71 AA56:AB57 Q33:AB34 V98:AB100" xr:uid="{6942923B-C282-4693-AD55-F46E328BF8EC}"/>
    <dataValidation type="list" allowBlank="1" showInputMessage="1" showErrorMessage="1" sqref="AA20:AB21" xr:uid="{5641F778-7967-47C2-A88B-08CABED2BC18}">
      <formula1>"男,女"</formula1>
    </dataValidation>
    <dataValidation type="list" allowBlank="1" showInputMessage="1" showErrorMessage="1" sqref="J67 H67 C45:C49" xr:uid="{15FFEBD0-99AB-4994-B65B-260C891612FE}">
      <formula1>"□,☑"</formula1>
    </dataValidation>
    <dataValidation type="whole" imeMode="halfAlpha" allowBlank="1" showInputMessage="1" showErrorMessage="1" sqref="T46 Y18 I68:K69 Q45 F42" xr:uid="{D7A315A2-41A7-4F93-9AD9-7983E4BB69DB}">
      <formula1>1</formula1>
      <formula2>12</formula2>
    </dataValidation>
    <dataValidation imeMode="hiragana" allowBlank="1" showInputMessage="1" showErrorMessage="1" sqref="E65:G66 H49 F20:M21 F22:N24 O23:AB24 C95:S100 J37:AB37 H38:AB42 E56:O58 V95:AB97 I65:AB66 T56:Z58 E59:J63 K60:AB63 C74:AB91 F25:AB26 F28 H28" xr:uid="{33C49711-B209-457B-86A6-25AEC2252732}"/>
    <dataValidation imeMode="halfAlpha" allowBlank="1" showInputMessage="1" showErrorMessage="1" promptTitle="西暦YYYY形式で" prompt="入力してください" sqref="F68:H69 Q46:R46 N45:O45 Y71:AA71 Q71:S71" xr:uid="{6BEF6BC6-A6F3-43CD-AAD2-221747BDE906}"/>
    <dataValidation type="whole" imeMode="halfAlpha" allowBlank="1" showInputMessage="1" showErrorMessage="1" promptTitle="西暦YYYY形式で" prompt="入力してください" sqref="V18:W18" xr:uid="{BE9E0495-B594-4A5C-B692-C9D094382966}">
      <formula1>2020</formula1>
      <formula2>2025</formula2>
    </dataValidation>
  </dataValidations>
  <hyperlinks>
    <hyperlink ref="M67" r:id="rId1" xr:uid="{D1D0F7D0-9BBE-41E3-BEB0-92287E67A816}"/>
  </hyperlinks>
  <pageMargins left="0.70866141732283472" right="0.70866141732283472" top="0.74803149606299213" bottom="0.74803149606299213" header="0.31496062992125984" footer="0.31496062992125984"/>
  <pageSetup paperSize="9" scale="97" fitToHeight="2" orientation="portrait" r:id="rId2"/>
  <colBreaks count="1" manualBreakCount="1">
    <brk id="28" max="1048575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0F31-6CD8-45BA-A534-C31160C2C081}">
  <dimension ref="A1:AD98"/>
  <sheetViews>
    <sheetView tabSelected="1" zoomScale="130" zoomScaleNormal="130" zoomScaleSheetLayoutView="130" workbookViewId="0">
      <selection activeCell="Y18" sqref="Y18"/>
    </sheetView>
  </sheetViews>
  <sheetFormatPr defaultRowHeight="14.25"/>
  <cols>
    <col min="1" max="1" width="1.5" customWidth="1"/>
    <col min="2" max="2" width="2" customWidth="1"/>
    <col min="3" max="3" width="2.625" customWidth="1"/>
    <col min="4" max="5" width="3" customWidth="1"/>
    <col min="6" max="6" width="3.375" customWidth="1"/>
    <col min="7" max="28" width="3" customWidth="1"/>
  </cols>
  <sheetData>
    <row r="1" spans="1:30" ht="24">
      <c r="A1" s="98" t="s">
        <v>182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30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30">
      <c r="B3" s="99" t="s">
        <v>135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30">
      <c r="A4" s="99"/>
      <c r="B4" s="99"/>
      <c r="C4" s="99" t="s">
        <v>88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</row>
    <row r="5" spans="1:30">
      <c r="A5" s="99"/>
      <c r="B5" s="99"/>
      <c r="C5" s="99"/>
      <c r="D5" s="5" t="s">
        <v>91</v>
      </c>
      <c r="E5" s="97" t="s">
        <v>130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</row>
    <row r="6" spans="1:30">
      <c r="A6" s="99"/>
      <c r="B6" s="99"/>
      <c r="C6" s="99"/>
      <c r="D6" s="100"/>
      <c r="E6" s="8" t="s">
        <v>23</v>
      </c>
      <c r="F6" s="97" t="s">
        <v>128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4"/>
      <c r="AD6" s="4"/>
    </row>
    <row r="7" spans="1:30">
      <c r="A7" s="99"/>
      <c r="B7" s="99"/>
      <c r="C7" s="99"/>
      <c r="D7" s="100"/>
      <c r="E7" s="8" t="s">
        <v>24</v>
      </c>
      <c r="F7" s="97" t="s">
        <v>124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4"/>
      <c r="AD7" s="4"/>
    </row>
    <row r="8" spans="1:30">
      <c r="A8" s="99"/>
      <c r="B8" s="99"/>
      <c r="C8" s="99"/>
      <c r="D8" s="100"/>
      <c r="E8" s="8"/>
      <c r="F8" s="97" t="s">
        <v>108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4"/>
      <c r="AD8" s="4"/>
    </row>
    <row r="9" spans="1:30">
      <c r="A9" s="99"/>
      <c r="B9" s="99"/>
      <c r="C9" s="99"/>
      <c r="D9" s="100"/>
      <c r="E9" s="8" t="s">
        <v>25</v>
      </c>
      <c r="F9" s="97" t="s">
        <v>20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</row>
    <row r="10" spans="1:30">
      <c r="A10" s="99"/>
      <c r="B10" s="99"/>
      <c r="C10" s="99"/>
      <c r="D10" s="100"/>
      <c r="E10" s="8" t="s">
        <v>26</v>
      </c>
      <c r="F10" s="97" t="s">
        <v>129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</row>
    <row r="11" spans="1:30">
      <c r="A11" s="99"/>
      <c r="B11" s="99"/>
      <c r="C11" s="99"/>
      <c r="D11" s="100"/>
      <c r="E11" s="8" t="s">
        <v>27</v>
      </c>
      <c r="F11" s="97" t="s">
        <v>123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</row>
    <row r="12" spans="1:30">
      <c r="A12" s="99"/>
      <c r="B12" s="99"/>
      <c r="C12" s="99"/>
      <c r="D12" s="5" t="s">
        <v>92</v>
      </c>
      <c r="E12" s="97" t="s">
        <v>198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spans="1:30">
      <c r="A13" s="99"/>
      <c r="B13" s="99"/>
      <c r="C13" s="99"/>
      <c r="D13" s="5" t="s">
        <v>93</v>
      </c>
      <c r="E13" s="97" t="s">
        <v>131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</row>
    <row r="14" spans="1:30">
      <c r="A14" s="99"/>
      <c r="B14" s="99"/>
      <c r="C14" s="99"/>
      <c r="D14" s="32" t="s">
        <v>94</v>
      </c>
      <c r="E14" s="101" t="s">
        <v>90</v>
      </c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1:30">
      <c r="A15" s="99"/>
      <c r="B15" s="99"/>
      <c r="C15" s="99"/>
      <c r="D15" s="5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1:30">
      <c r="A16" s="106"/>
      <c r="B16" s="106"/>
      <c r="C16" s="107" t="s">
        <v>7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"/>
      <c r="AD16" s="4"/>
    </row>
    <row r="17" spans="1:29">
      <c r="A17" s="106"/>
      <c r="B17" s="106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9" ht="16.5">
      <c r="A18" s="99"/>
      <c r="B18" s="108" t="s">
        <v>53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 t="s">
        <v>48</v>
      </c>
      <c r="S18" s="110"/>
      <c r="T18" s="110"/>
      <c r="U18" s="110"/>
      <c r="V18" s="331">
        <v>2024</v>
      </c>
      <c r="W18" s="331"/>
      <c r="X18" t="s">
        <v>47</v>
      </c>
      <c r="Y18" s="47"/>
      <c r="Z18" t="s">
        <v>2</v>
      </c>
      <c r="AA18" s="47"/>
      <c r="AB18" t="s">
        <v>4</v>
      </c>
      <c r="AC18" s="2"/>
    </row>
    <row r="19" spans="1:29">
      <c r="A19" s="99"/>
      <c r="B19" s="112"/>
      <c r="C19" s="147" t="s">
        <v>28</v>
      </c>
      <c r="D19" s="148"/>
      <c r="E19" s="149"/>
      <c r="F19" s="24" t="s">
        <v>18</v>
      </c>
      <c r="G19" s="156"/>
      <c r="H19" s="156"/>
      <c r="I19" s="156"/>
      <c r="J19" s="156"/>
      <c r="K19" s="156"/>
      <c r="L19" s="156"/>
      <c r="M19" s="157"/>
      <c r="N19" s="141" t="s">
        <v>166</v>
      </c>
      <c r="O19" s="142"/>
      <c r="P19" s="142"/>
      <c r="Q19" s="142"/>
      <c r="R19" s="142"/>
      <c r="S19" s="142"/>
      <c r="T19" s="142"/>
      <c r="U19" s="142"/>
      <c r="V19" s="142"/>
      <c r="W19" s="158"/>
      <c r="X19" s="147" t="s">
        <v>11</v>
      </c>
      <c r="Y19" s="148"/>
      <c r="Z19" s="149"/>
      <c r="AA19" s="147" t="s">
        <v>29</v>
      </c>
      <c r="AB19" s="149"/>
    </row>
    <row r="20" spans="1:29" ht="14.25" customHeight="1">
      <c r="A20" s="99"/>
      <c r="B20" s="112"/>
      <c r="C20" s="150"/>
      <c r="D20" s="151"/>
      <c r="E20" s="152"/>
      <c r="F20" s="321"/>
      <c r="G20" s="322"/>
      <c r="H20" s="322"/>
      <c r="I20" s="322"/>
      <c r="J20" s="322"/>
      <c r="K20" s="322"/>
      <c r="L20" s="322"/>
      <c r="M20" s="323"/>
      <c r="N20" s="102"/>
      <c r="O20" s="103"/>
      <c r="P20" s="103"/>
      <c r="Q20" s="103"/>
      <c r="R20" s="103"/>
      <c r="S20" s="103"/>
      <c r="T20" s="103"/>
      <c r="U20" s="103"/>
      <c r="V20" s="103"/>
      <c r="W20" s="113" t="s">
        <v>165</v>
      </c>
      <c r="X20" s="119"/>
      <c r="Y20" s="325"/>
      <c r="Z20" s="9"/>
      <c r="AA20" s="119"/>
      <c r="AB20" s="120"/>
    </row>
    <row r="21" spans="1:29" ht="14.25" customHeight="1">
      <c r="A21" s="99"/>
      <c r="B21" s="112"/>
      <c r="C21" s="153"/>
      <c r="D21" s="154"/>
      <c r="E21" s="155"/>
      <c r="F21" s="197"/>
      <c r="G21" s="198"/>
      <c r="H21" s="198"/>
      <c r="I21" s="198"/>
      <c r="J21" s="198"/>
      <c r="K21" s="198"/>
      <c r="L21" s="198"/>
      <c r="M21" s="324"/>
      <c r="N21" s="104"/>
      <c r="O21" s="105"/>
      <c r="P21" s="105"/>
      <c r="Q21" s="105"/>
      <c r="R21" s="105"/>
      <c r="S21" s="105"/>
      <c r="T21" s="105"/>
      <c r="U21" s="105"/>
      <c r="V21" s="105"/>
      <c r="W21" s="114"/>
      <c r="X21" s="121"/>
      <c r="Y21" s="326"/>
      <c r="Z21" s="10" t="s">
        <v>12</v>
      </c>
      <c r="AA21" s="121"/>
      <c r="AB21" s="122"/>
    </row>
    <row r="22" spans="1:29">
      <c r="A22" s="99"/>
      <c r="B22" s="112"/>
      <c r="C22" s="123" t="s">
        <v>36</v>
      </c>
      <c r="D22" s="124"/>
      <c r="E22" s="125"/>
      <c r="F22" s="132"/>
      <c r="G22" s="133"/>
      <c r="H22" s="133"/>
      <c r="I22" s="133"/>
      <c r="J22" s="133"/>
      <c r="K22" s="133"/>
      <c r="L22" s="133"/>
      <c r="M22" s="133"/>
      <c r="N22" s="134"/>
      <c r="O22" s="141" t="s">
        <v>34</v>
      </c>
      <c r="P22" s="142"/>
      <c r="Q22" s="142"/>
      <c r="R22" s="142"/>
      <c r="S22" s="142"/>
      <c r="T22" s="143" t="s">
        <v>35</v>
      </c>
      <c r="U22" s="144"/>
      <c r="V22" s="144"/>
      <c r="W22" s="144"/>
      <c r="X22" s="144"/>
      <c r="Y22" s="144"/>
      <c r="Z22" s="144"/>
      <c r="AA22" s="144"/>
      <c r="AB22" s="145"/>
    </row>
    <row r="23" spans="1:29">
      <c r="A23" s="99"/>
      <c r="B23" s="112"/>
      <c r="C23" s="126"/>
      <c r="D23" s="127"/>
      <c r="E23" s="128"/>
      <c r="F23" s="135"/>
      <c r="G23" s="136"/>
      <c r="H23" s="136"/>
      <c r="I23" s="136"/>
      <c r="J23" s="136"/>
      <c r="K23" s="136"/>
      <c r="L23" s="136"/>
      <c r="M23" s="136"/>
      <c r="N23" s="137"/>
      <c r="O23" s="14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7"/>
    </row>
    <row r="24" spans="1:29">
      <c r="A24" s="99"/>
      <c r="B24" s="112"/>
      <c r="C24" s="129"/>
      <c r="D24" s="130"/>
      <c r="E24" s="131"/>
      <c r="F24" s="138"/>
      <c r="G24" s="139"/>
      <c r="H24" s="139"/>
      <c r="I24" s="139"/>
      <c r="J24" s="139"/>
      <c r="K24" s="139"/>
      <c r="L24" s="139"/>
      <c r="M24" s="139"/>
      <c r="N24" s="140"/>
      <c r="O24" s="138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40"/>
    </row>
    <row r="25" spans="1:29">
      <c r="A25" s="99"/>
      <c r="B25" s="112"/>
      <c r="C25" s="123" t="s">
        <v>31</v>
      </c>
      <c r="D25" s="124"/>
      <c r="E25" s="125"/>
      <c r="F25" s="290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2"/>
    </row>
    <row r="26" spans="1:29">
      <c r="A26" s="99"/>
      <c r="B26" s="112"/>
      <c r="C26" s="129"/>
      <c r="D26" s="130"/>
      <c r="E26" s="131"/>
      <c r="F26" s="296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8"/>
    </row>
    <row r="27" spans="1:29" ht="19.5" customHeight="1">
      <c r="A27" s="99"/>
      <c r="B27" s="112"/>
      <c r="C27" s="123" t="s">
        <v>77</v>
      </c>
      <c r="D27" s="124"/>
      <c r="E27" s="125"/>
      <c r="F27" s="14" t="s">
        <v>44</v>
      </c>
      <c r="G27" s="332"/>
      <c r="H27" s="332"/>
      <c r="I27" s="332"/>
      <c r="J27" s="69" t="s">
        <v>189</v>
      </c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40"/>
    </row>
    <row r="28" spans="1:29" ht="14.25" customHeight="1">
      <c r="A28" s="99"/>
      <c r="B28" s="112"/>
      <c r="C28" s="126"/>
      <c r="D28" s="127"/>
      <c r="E28" s="128"/>
      <c r="F28" s="191" t="s">
        <v>183</v>
      </c>
      <c r="G28" s="192"/>
      <c r="H28" s="195"/>
      <c r="I28" s="196"/>
      <c r="J28" s="199" t="s">
        <v>184</v>
      </c>
      <c r="K28" s="199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4"/>
    </row>
    <row r="29" spans="1:29" ht="14.25" customHeight="1">
      <c r="A29" s="99"/>
      <c r="B29" s="112"/>
      <c r="C29" s="126"/>
      <c r="D29" s="127"/>
      <c r="E29" s="128"/>
      <c r="F29" s="193"/>
      <c r="G29" s="194"/>
      <c r="H29" s="197"/>
      <c r="I29" s="198"/>
      <c r="J29" s="200"/>
      <c r="K29" s="200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40"/>
    </row>
    <row r="30" spans="1:29" ht="14.25" customHeight="1">
      <c r="A30" s="99"/>
      <c r="B30" s="112"/>
      <c r="C30" s="126"/>
      <c r="D30" s="127"/>
      <c r="E30" s="128"/>
      <c r="F30" s="123" t="s">
        <v>38</v>
      </c>
      <c r="G30" s="125"/>
      <c r="H30" s="171"/>
      <c r="I30" s="171"/>
      <c r="J30" s="171"/>
      <c r="K30" s="171"/>
      <c r="L30" s="171"/>
      <c r="M30" s="171"/>
      <c r="N30" s="171"/>
      <c r="O30" s="171"/>
      <c r="P30" s="172"/>
      <c r="Q30" s="123" t="s">
        <v>39</v>
      </c>
      <c r="R30" s="125"/>
      <c r="S30" s="171"/>
      <c r="T30" s="171"/>
      <c r="U30" s="171"/>
      <c r="V30" s="171"/>
      <c r="W30" s="171"/>
      <c r="X30" s="171"/>
      <c r="Y30" s="171"/>
      <c r="Z30" s="171"/>
      <c r="AA30" s="171"/>
      <c r="AB30" s="172"/>
    </row>
    <row r="31" spans="1:29">
      <c r="A31" s="99"/>
      <c r="B31" s="112"/>
      <c r="C31" s="126"/>
      <c r="D31" s="127"/>
      <c r="E31" s="128"/>
      <c r="F31" s="129"/>
      <c r="G31" s="131"/>
      <c r="H31" s="173"/>
      <c r="I31" s="173"/>
      <c r="J31" s="173"/>
      <c r="K31" s="173"/>
      <c r="L31" s="173"/>
      <c r="M31" s="173"/>
      <c r="N31" s="173"/>
      <c r="O31" s="173"/>
      <c r="P31" s="174"/>
      <c r="Q31" s="129"/>
      <c r="R31" s="131"/>
      <c r="S31" s="173"/>
      <c r="T31" s="173"/>
      <c r="U31" s="173"/>
      <c r="V31" s="173"/>
      <c r="W31" s="173"/>
      <c r="X31" s="173"/>
      <c r="Y31" s="173"/>
      <c r="Z31" s="173"/>
      <c r="AA31" s="173"/>
      <c r="AB31" s="174"/>
    </row>
    <row r="32" spans="1:29">
      <c r="A32" s="99"/>
      <c r="B32" s="112"/>
      <c r="C32" s="126"/>
      <c r="D32" s="127"/>
      <c r="E32" s="128"/>
      <c r="F32" s="175" t="s">
        <v>164</v>
      </c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7"/>
    </row>
    <row r="33" spans="1:28" ht="14.25" customHeight="1">
      <c r="A33" s="99"/>
      <c r="B33" s="112"/>
      <c r="C33" s="126"/>
      <c r="D33" s="127"/>
      <c r="E33" s="128"/>
      <c r="F33" s="178"/>
      <c r="G33" s="179"/>
      <c r="H33" s="179"/>
      <c r="I33" s="179"/>
      <c r="J33" s="179"/>
      <c r="K33" s="179"/>
      <c r="L33" s="179"/>
      <c r="M33" s="179"/>
      <c r="N33" s="179"/>
      <c r="O33" s="179"/>
      <c r="P33" s="182" t="s">
        <v>132</v>
      </c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5"/>
    </row>
    <row r="34" spans="1:28" ht="14.25" customHeight="1">
      <c r="A34" s="99"/>
      <c r="B34" s="112"/>
      <c r="C34" s="129"/>
      <c r="D34" s="130"/>
      <c r="E34" s="131"/>
      <c r="F34" s="180"/>
      <c r="G34" s="181"/>
      <c r="H34" s="181"/>
      <c r="I34" s="181"/>
      <c r="J34" s="181"/>
      <c r="K34" s="181"/>
      <c r="L34" s="181"/>
      <c r="M34" s="181"/>
      <c r="N34" s="181"/>
      <c r="O34" s="181"/>
      <c r="P34" s="183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7"/>
    </row>
    <row r="35" spans="1:28" ht="15.75">
      <c r="A35" s="99"/>
      <c r="B35" s="112"/>
      <c r="C35" s="209" t="s">
        <v>19</v>
      </c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1"/>
    </row>
    <row r="36" spans="1:28">
      <c r="A36" s="99"/>
      <c r="B36" s="112"/>
      <c r="C36" s="327" t="s">
        <v>32</v>
      </c>
      <c r="D36" s="244"/>
      <c r="E36" s="328"/>
      <c r="F36" s="329" t="s">
        <v>2</v>
      </c>
      <c r="G36" s="330"/>
      <c r="H36" s="90" t="s">
        <v>16</v>
      </c>
      <c r="I36" s="91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</row>
    <row r="37" spans="1:28" ht="15.75">
      <c r="A37" s="99"/>
      <c r="B37" s="112"/>
      <c r="C37" s="341"/>
      <c r="D37" s="342"/>
      <c r="E37" s="88" t="s">
        <v>193</v>
      </c>
      <c r="F37" s="92"/>
      <c r="G37" s="88" t="s">
        <v>194</v>
      </c>
      <c r="H37" s="209" t="s">
        <v>0</v>
      </c>
      <c r="I37" s="210"/>
      <c r="J37" s="336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8"/>
    </row>
    <row r="38" spans="1:28" ht="15.75">
      <c r="A38" s="99"/>
      <c r="B38" s="112"/>
      <c r="C38" s="343"/>
      <c r="D38" s="344"/>
      <c r="E38" s="88" t="s">
        <v>193</v>
      </c>
      <c r="F38" s="92"/>
      <c r="G38" s="88" t="s">
        <v>194</v>
      </c>
      <c r="H38" s="333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5"/>
    </row>
    <row r="39" spans="1:28" ht="15.75">
      <c r="A39" s="99"/>
      <c r="B39" s="112"/>
      <c r="C39" s="343"/>
      <c r="D39" s="344"/>
      <c r="E39" s="89" t="s">
        <v>193</v>
      </c>
      <c r="F39" s="92"/>
      <c r="G39" s="88" t="s">
        <v>194</v>
      </c>
      <c r="H39" s="333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5"/>
    </row>
    <row r="40" spans="1:28" ht="15.75">
      <c r="A40" s="99"/>
      <c r="B40" s="112"/>
      <c r="C40" s="343"/>
      <c r="D40" s="344"/>
      <c r="E40" s="89" t="s">
        <v>193</v>
      </c>
      <c r="F40" s="87"/>
      <c r="G40" s="88" t="s">
        <v>194</v>
      </c>
      <c r="H40" s="333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4"/>
      <c r="AB40" s="335"/>
    </row>
    <row r="41" spans="1:28" ht="15.75">
      <c r="A41" s="99"/>
      <c r="B41" s="112"/>
      <c r="C41" s="343"/>
      <c r="D41" s="344"/>
      <c r="E41" s="89" t="s">
        <v>193</v>
      </c>
      <c r="F41" s="87"/>
      <c r="G41" s="88" t="s">
        <v>195</v>
      </c>
      <c r="H41" s="333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5"/>
    </row>
    <row r="42" spans="1:28" ht="15.75">
      <c r="A42" s="99"/>
      <c r="B42" s="112"/>
      <c r="C42" s="205"/>
      <c r="D42" s="346"/>
      <c r="E42" s="84" t="s">
        <v>193</v>
      </c>
      <c r="F42" s="87"/>
      <c r="G42" s="88" t="s">
        <v>194</v>
      </c>
      <c r="H42" s="333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5"/>
    </row>
    <row r="43" spans="1:28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</row>
    <row r="44" spans="1:28" ht="16.5">
      <c r="A44" s="99"/>
      <c r="B44" s="108" t="s">
        <v>114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</row>
    <row r="45" spans="1:28" ht="21">
      <c r="A45" s="99"/>
      <c r="B45" s="99"/>
      <c r="C45" s="216" t="s">
        <v>5</v>
      </c>
      <c r="D45" s="216"/>
      <c r="E45" s="217" t="s">
        <v>115</v>
      </c>
      <c r="F45" s="217"/>
      <c r="G45" s="217"/>
      <c r="H45" s="217"/>
      <c r="I45" s="217"/>
      <c r="J45" s="220" t="str">
        <f>+IF($C45="☑","➡取得時期：","")</f>
        <v/>
      </c>
      <c r="K45" s="220"/>
      <c r="L45" s="220"/>
      <c r="M45" s="220"/>
      <c r="N45" s="219"/>
      <c r="O45" s="219"/>
      <c r="P45" s="54" t="str">
        <f>+IF($C45="☑","年","")</f>
        <v/>
      </c>
      <c r="Q45" s="215"/>
      <c r="R45" s="215"/>
      <c r="S45" s="54" t="str">
        <f>+IF($C45="☑","月","")</f>
        <v/>
      </c>
    </row>
    <row r="46" spans="1:28" ht="21">
      <c r="A46" s="99"/>
      <c r="B46" s="99"/>
      <c r="C46" s="216" t="s">
        <v>5</v>
      </c>
      <c r="D46" s="216"/>
      <c r="E46" s="217" t="s">
        <v>9</v>
      </c>
      <c r="F46" s="217"/>
      <c r="G46" s="217"/>
      <c r="H46" s="217"/>
      <c r="I46" s="217"/>
      <c r="J46" s="217"/>
      <c r="K46" s="217"/>
      <c r="L46" s="218" t="str">
        <f>+IF(C46="☑","➡取得(予定)時期：","")</f>
        <v/>
      </c>
      <c r="M46" s="218"/>
      <c r="N46" s="218"/>
      <c r="O46" s="218"/>
      <c r="P46" s="218"/>
      <c r="Q46" s="219"/>
      <c r="R46" s="219"/>
      <c r="S46" s="54" t="str">
        <f>+IF(C46="☑","年","")</f>
        <v/>
      </c>
      <c r="T46" s="215"/>
      <c r="U46" s="215"/>
      <c r="V46" s="54" t="str">
        <f>+IF(C46="☑","月頃","")</f>
        <v/>
      </c>
      <c r="X46" s="4" t="str">
        <f>+IF(C46="☑","例）2025年３月頃","")</f>
        <v/>
      </c>
      <c r="Y46" s="4"/>
      <c r="Z46" s="4"/>
      <c r="AA46" s="4"/>
      <c r="AB46" s="4"/>
    </row>
    <row r="47" spans="1:28" ht="21">
      <c r="A47" s="99"/>
      <c r="B47" s="99"/>
      <c r="C47" s="216" t="s">
        <v>5</v>
      </c>
      <c r="D47" s="216"/>
      <c r="E47" s="217" t="s">
        <v>10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</row>
    <row r="48" spans="1:28" ht="21">
      <c r="A48" s="99"/>
      <c r="B48" s="99"/>
      <c r="C48" s="216" t="s">
        <v>5</v>
      </c>
      <c r="D48" s="216"/>
      <c r="E48" s="217" t="s">
        <v>3</v>
      </c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</row>
    <row r="49" spans="1:30" ht="21">
      <c r="A49" s="99"/>
      <c r="B49" s="99"/>
      <c r="C49" s="216" t="s">
        <v>5</v>
      </c>
      <c r="D49" s="216"/>
      <c r="E49" s="217" t="s">
        <v>52</v>
      </c>
      <c r="F49" s="217"/>
      <c r="G49" s="217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3" t="s">
        <v>6</v>
      </c>
    </row>
    <row r="50" spans="1:30">
      <c r="A50" s="99"/>
      <c r="B50" s="99"/>
      <c r="C50" s="221" t="str">
        <f>IF(+COUNTIF($C$45:$C$49,"☑")&lt;=1,"","いずれか一つを選択してください。複数ある場合には⑤その他（）内に記入してください。")</f>
        <v/>
      </c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57"/>
      <c r="AD50" s="57"/>
    </row>
    <row r="51" spans="1:30" ht="17.2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1:30" ht="7.5" customHeight="1">
      <c r="A52" s="99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30">
      <c r="A53" s="99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222"/>
      <c r="S53" s="223" t="s">
        <v>8</v>
      </c>
      <c r="T53" s="223"/>
      <c r="U53" s="223"/>
      <c r="V53" s="345" t="str">
        <f>IF(+F20=0,"",F20)</f>
        <v/>
      </c>
      <c r="W53" s="345"/>
      <c r="X53" s="345"/>
      <c r="Y53" s="345"/>
      <c r="Z53" s="345"/>
      <c r="AA53" s="345"/>
      <c r="AB53" s="345"/>
    </row>
    <row r="54" spans="1:30" ht="16.5">
      <c r="A54" s="99"/>
      <c r="B54" s="108" t="s">
        <v>89</v>
      </c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2"/>
    </row>
    <row r="55" spans="1:30">
      <c r="A55" s="99"/>
      <c r="B55" s="112"/>
      <c r="C55" s="147" t="s">
        <v>14</v>
      </c>
      <c r="D55" s="149"/>
      <c r="E55" s="225" t="s">
        <v>43</v>
      </c>
      <c r="F55" s="226"/>
      <c r="G55" s="156"/>
      <c r="H55" s="156"/>
      <c r="I55" s="156"/>
      <c r="J55" s="156"/>
      <c r="K55" s="156"/>
      <c r="L55" s="156"/>
      <c r="M55" s="156"/>
      <c r="N55" s="156"/>
      <c r="O55" s="157"/>
      <c r="P55" s="148" t="s">
        <v>33</v>
      </c>
      <c r="Q55" s="149"/>
      <c r="R55" s="147" t="s">
        <v>28</v>
      </c>
      <c r="S55" s="149"/>
      <c r="T55" s="236" t="s">
        <v>18</v>
      </c>
      <c r="U55" s="237"/>
      <c r="V55" s="156"/>
      <c r="W55" s="156"/>
      <c r="X55" s="156"/>
      <c r="Y55" s="156"/>
      <c r="Z55" s="157"/>
      <c r="AA55" s="147" t="s">
        <v>11</v>
      </c>
      <c r="AB55" s="149"/>
    </row>
    <row r="56" spans="1:30">
      <c r="A56" s="99"/>
      <c r="B56" s="112"/>
      <c r="C56" s="150"/>
      <c r="D56" s="152"/>
      <c r="E56" s="350"/>
      <c r="F56" s="351"/>
      <c r="G56" s="351"/>
      <c r="H56" s="351"/>
      <c r="I56" s="351"/>
      <c r="J56" s="351"/>
      <c r="K56" s="351"/>
      <c r="L56" s="351"/>
      <c r="M56" s="351"/>
      <c r="N56" s="351"/>
      <c r="O56" s="352"/>
      <c r="P56" s="151"/>
      <c r="Q56" s="152"/>
      <c r="R56" s="150"/>
      <c r="S56" s="152"/>
      <c r="T56" s="351"/>
      <c r="U56" s="351"/>
      <c r="V56" s="351"/>
      <c r="W56" s="351"/>
      <c r="X56" s="351"/>
      <c r="Y56" s="351"/>
      <c r="Z56" s="351"/>
      <c r="AA56" s="119"/>
      <c r="AB56" s="120"/>
    </row>
    <row r="57" spans="1:30">
      <c r="A57" s="99"/>
      <c r="B57" s="112"/>
      <c r="C57" s="150"/>
      <c r="D57" s="152"/>
      <c r="E57" s="350"/>
      <c r="F57" s="351"/>
      <c r="G57" s="351"/>
      <c r="H57" s="351"/>
      <c r="I57" s="351"/>
      <c r="J57" s="351"/>
      <c r="K57" s="351"/>
      <c r="L57" s="351"/>
      <c r="M57" s="351"/>
      <c r="N57" s="351"/>
      <c r="O57" s="352"/>
      <c r="P57" s="151"/>
      <c r="Q57" s="152"/>
      <c r="R57" s="153"/>
      <c r="S57" s="155"/>
      <c r="T57" s="354"/>
      <c r="U57" s="354"/>
      <c r="V57" s="354"/>
      <c r="W57" s="354"/>
      <c r="X57" s="354"/>
      <c r="Y57" s="354"/>
      <c r="Z57" s="354"/>
      <c r="AA57" s="119"/>
      <c r="AB57" s="120"/>
    </row>
    <row r="58" spans="1:30" ht="19.5">
      <c r="A58" s="99"/>
      <c r="B58" s="112"/>
      <c r="C58" s="153"/>
      <c r="D58" s="155"/>
      <c r="E58" s="353"/>
      <c r="F58" s="354"/>
      <c r="G58" s="354"/>
      <c r="H58" s="354"/>
      <c r="I58" s="354"/>
      <c r="J58" s="354"/>
      <c r="K58" s="354"/>
      <c r="L58" s="354"/>
      <c r="M58" s="354"/>
      <c r="N58" s="354"/>
      <c r="O58" s="355"/>
      <c r="P58" s="154"/>
      <c r="Q58" s="155"/>
      <c r="R58" s="244" t="s">
        <v>30</v>
      </c>
      <c r="S58" s="244"/>
      <c r="T58" s="356"/>
      <c r="U58" s="357"/>
      <c r="V58" s="357"/>
      <c r="W58" s="357"/>
      <c r="X58" s="357"/>
      <c r="Y58" s="357"/>
      <c r="Z58" s="358"/>
      <c r="AA58" s="248" t="s">
        <v>12</v>
      </c>
      <c r="AB58" s="249"/>
    </row>
    <row r="59" spans="1:30">
      <c r="A59" s="99"/>
      <c r="B59" s="112"/>
      <c r="C59" s="147" t="s">
        <v>21</v>
      </c>
      <c r="D59" s="149"/>
      <c r="E59" s="132"/>
      <c r="F59" s="133"/>
      <c r="G59" s="133"/>
      <c r="H59" s="133"/>
      <c r="I59" s="133"/>
      <c r="J59" s="134"/>
      <c r="K59" s="227" t="s">
        <v>86</v>
      </c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9"/>
    </row>
    <row r="60" spans="1:30">
      <c r="A60" s="99"/>
      <c r="B60" s="112"/>
      <c r="C60" s="150"/>
      <c r="D60" s="152"/>
      <c r="E60" s="135"/>
      <c r="F60" s="136"/>
      <c r="G60" s="136"/>
      <c r="H60" s="136"/>
      <c r="I60" s="136"/>
      <c r="J60" s="137"/>
      <c r="K60" s="230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2"/>
    </row>
    <row r="61" spans="1:30">
      <c r="A61" s="99"/>
      <c r="B61" s="112"/>
      <c r="C61" s="150"/>
      <c r="D61" s="152"/>
      <c r="E61" s="135"/>
      <c r="F61" s="136"/>
      <c r="G61" s="136"/>
      <c r="H61" s="136"/>
      <c r="I61" s="136"/>
      <c r="J61" s="137"/>
      <c r="K61" s="230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2"/>
    </row>
    <row r="62" spans="1:30">
      <c r="A62" s="99"/>
      <c r="B62" s="112"/>
      <c r="C62" s="150"/>
      <c r="D62" s="152"/>
      <c r="E62" s="135"/>
      <c r="F62" s="136"/>
      <c r="G62" s="136"/>
      <c r="H62" s="136"/>
      <c r="I62" s="136"/>
      <c r="J62" s="137"/>
      <c r="K62" s="230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2"/>
    </row>
    <row r="63" spans="1:30">
      <c r="A63" s="99"/>
      <c r="B63" s="112"/>
      <c r="C63" s="153"/>
      <c r="D63" s="155"/>
      <c r="E63" s="138"/>
      <c r="F63" s="139"/>
      <c r="G63" s="139"/>
      <c r="H63" s="139"/>
      <c r="I63" s="139"/>
      <c r="J63" s="140"/>
      <c r="K63" s="233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5"/>
    </row>
    <row r="64" spans="1:30" ht="19.5">
      <c r="A64" s="99"/>
      <c r="B64" s="112"/>
      <c r="C64" s="123" t="s">
        <v>37</v>
      </c>
      <c r="D64" s="125"/>
      <c r="E64" s="65" t="s">
        <v>44</v>
      </c>
      <c r="F64" s="347"/>
      <c r="G64" s="347"/>
      <c r="H64" s="66" t="s">
        <v>45</v>
      </c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9"/>
    </row>
    <row r="65" spans="1:28">
      <c r="A65" s="99"/>
      <c r="B65" s="112"/>
      <c r="C65" s="126"/>
      <c r="D65" s="128"/>
      <c r="E65" s="279"/>
      <c r="F65" s="280"/>
      <c r="G65" s="280"/>
      <c r="H65" s="283" t="s">
        <v>107</v>
      </c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4"/>
    </row>
    <row r="66" spans="1:28">
      <c r="A66" s="99"/>
      <c r="B66" s="112"/>
      <c r="C66" s="129"/>
      <c r="D66" s="131"/>
      <c r="E66" s="281"/>
      <c r="F66" s="282"/>
      <c r="G66" s="282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4"/>
    </row>
    <row r="67" spans="1:28" ht="21">
      <c r="A67" s="99"/>
      <c r="B67" s="112"/>
      <c r="C67" s="141" t="s">
        <v>15</v>
      </c>
      <c r="D67" s="142"/>
      <c r="E67" s="142"/>
      <c r="F67" s="142"/>
      <c r="G67" s="158"/>
      <c r="H67" s="23" t="s">
        <v>5</v>
      </c>
      <c r="I67" s="11" t="s">
        <v>50</v>
      </c>
      <c r="J67" s="23" t="s">
        <v>5</v>
      </c>
      <c r="K67" s="311" t="s">
        <v>51</v>
      </c>
      <c r="L67" s="311"/>
      <c r="M67" s="312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4"/>
    </row>
    <row r="68" spans="1:28">
      <c r="A68" s="99"/>
      <c r="B68" s="112"/>
      <c r="C68" s="359" t="s">
        <v>160</v>
      </c>
      <c r="D68" s="251"/>
      <c r="E68" s="252"/>
      <c r="F68" s="259"/>
      <c r="G68" s="259"/>
      <c r="H68" s="259"/>
      <c r="I68" s="259"/>
      <c r="J68" s="259"/>
      <c r="K68" s="259"/>
      <c r="L68" s="263" t="s">
        <v>111</v>
      </c>
      <c r="M68" s="264"/>
      <c r="N68" s="265"/>
      <c r="O68" s="272"/>
      <c r="P68" s="272"/>
      <c r="Q68" s="272"/>
      <c r="R68" s="272"/>
      <c r="S68" s="274" t="s">
        <v>46</v>
      </c>
      <c r="T68" s="274"/>
      <c r="U68" s="147" t="s">
        <v>74</v>
      </c>
      <c r="V68" s="149"/>
      <c r="W68" s="272"/>
      <c r="X68" s="272"/>
      <c r="Y68" s="272"/>
      <c r="Z68" s="272"/>
      <c r="AA68" s="274" t="s">
        <v>46</v>
      </c>
      <c r="AB68" s="305"/>
    </row>
    <row r="69" spans="1:28">
      <c r="A69" s="99"/>
      <c r="B69" s="112"/>
      <c r="C69" s="253"/>
      <c r="D69" s="254"/>
      <c r="E69" s="255"/>
      <c r="F69" s="260"/>
      <c r="G69" s="260"/>
      <c r="H69" s="260"/>
      <c r="I69" s="260"/>
      <c r="J69" s="260"/>
      <c r="K69" s="260"/>
      <c r="L69" s="266"/>
      <c r="M69" s="267"/>
      <c r="N69" s="268"/>
      <c r="O69" s="273"/>
      <c r="P69" s="273"/>
      <c r="Q69" s="273"/>
      <c r="R69" s="273"/>
      <c r="S69" s="275"/>
      <c r="T69" s="275"/>
      <c r="U69" s="150"/>
      <c r="V69" s="152"/>
      <c r="W69" s="273"/>
      <c r="X69" s="273"/>
      <c r="Y69" s="273"/>
      <c r="Z69" s="273"/>
      <c r="AA69" s="275"/>
      <c r="AB69" s="306"/>
    </row>
    <row r="70" spans="1:28">
      <c r="A70" s="99"/>
      <c r="B70" s="112"/>
      <c r="C70" s="256"/>
      <c r="D70" s="257"/>
      <c r="E70" s="258"/>
      <c r="F70" s="248" t="s">
        <v>1</v>
      </c>
      <c r="G70" s="307"/>
      <c r="H70" s="307"/>
      <c r="I70" s="307" t="s">
        <v>41</v>
      </c>
      <c r="J70" s="307"/>
      <c r="K70" s="249"/>
      <c r="L70" s="269"/>
      <c r="M70" s="270"/>
      <c r="N70" s="271"/>
      <c r="O70" s="308" t="str">
        <f>IF(+O68/100=0,"",+O68/100)</f>
        <v/>
      </c>
      <c r="P70" s="308"/>
      <c r="Q70" s="308"/>
      <c r="R70" s="308"/>
      <c r="S70" s="309" t="str">
        <f>+IF(O68="","","百万円")</f>
        <v/>
      </c>
      <c r="T70" s="310"/>
      <c r="U70" s="153"/>
      <c r="V70" s="155"/>
      <c r="W70" s="308" t="str">
        <f>IF(+W68/100=0,"",+W68/100)</f>
        <v/>
      </c>
      <c r="X70" s="308"/>
      <c r="Y70" s="308"/>
      <c r="Z70" s="308"/>
      <c r="AA70" s="309" t="str">
        <f>+IF(W68="","","百万円")</f>
        <v/>
      </c>
      <c r="AB70" s="310"/>
    </row>
    <row r="71" spans="1:28" ht="19.5">
      <c r="A71" s="99"/>
      <c r="B71" s="112"/>
      <c r="C71" s="299" t="s">
        <v>79</v>
      </c>
      <c r="D71" s="300"/>
      <c r="E71" s="301"/>
      <c r="F71" s="302"/>
      <c r="G71" s="302"/>
      <c r="H71" s="21" t="s">
        <v>13</v>
      </c>
      <c r="I71" s="303" t="s">
        <v>80</v>
      </c>
      <c r="J71" s="303"/>
      <c r="K71" s="304"/>
      <c r="L71" s="304"/>
      <c r="M71" s="60" t="s">
        <v>81</v>
      </c>
      <c r="N71" s="285" t="s">
        <v>78</v>
      </c>
      <c r="O71" s="286"/>
      <c r="P71" s="286"/>
      <c r="Q71" s="287"/>
      <c r="R71" s="288"/>
      <c r="S71" s="288"/>
      <c r="T71" s="22" t="s">
        <v>1</v>
      </c>
      <c r="U71" s="285" t="s">
        <v>82</v>
      </c>
      <c r="V71" s="286"/>
      <c r="W71" s="286"/>
      <c r="X71" s="286"/>
      <c r="Y71" s="287"/>
      <c r="Z71" s="288"/>
      <c r="AA71" s="288"/>
      <c r="AB71" s="22" t="s">
        <v>1</v>
      </c>
    </row>
    <row r="72" spans="1:28">
      <c r="A72" s="99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</row>
    <row r="73" spans="1:28" ht="15.75">
      <c r="A73" s="99"/>
      <c r="B73" s="289" t="s">
        <v>54</v>
      </c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</row>
    <row r="74" spans="1:28">
      <c r="A74" s="99"/>
      <c r="B74" s="112"/>
      <c r="C74" s="290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2"/>
    </row>
    <row r="75" spans="1:28">
      <c r="A75" s="99"/>
      <c r="B75" s="112"/>
      <c r="C75" s="293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5"/>
    </row>
    <row r="76" spans="1:28">
      <c r="A76" s="99"/>
      <c r="B76" s="112"/>
      <c r="C76" s="293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5"/>
    </row>
    <row r="77" spans="1:28">
      <c r="A77" s="99"/>
      <c r="B77" s="112"/>
      <c r="C77" s="293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5"/>
    </row>
    <row r="78" spans="1:28">
      <c r="A78" s="99"/>
      <c r="B78" s="112"/>
      <c r="C78" s="293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5"/>
    </row>
    <row r="79" spans="1:28">
      <c r="A79" s="99"/>
      <c r="B79" s="112"/>
      <c r="C79" s="293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5"/>
    </row>
    <row r="80" spans="1:28">
      <c r="A80" s="99"/>
      <c r="B80" s="112"/>
      <c r="C80" s="293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5"/>
    </row>
    <row r="81" spans="1:30">
      <c r="A81" s="99"/>
      <c r="B81" s="112"/>
      <c r="C81" s="293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5"/>
    </row>
    <row r="82" spans="1:30">
      <c r="A82" s="99"/>
      <c r="B82" s="112"/>
      <c r="C82" s="293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5"/>
    </row>
    <row r="83" spans="1:30">
      <c r="A83" s="99"/>
      <c r="B83" s="112"/>
      <c r="C83" s="293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5"/>
    </row>
    <row r="84" spans="1:30">
      <c r="A84" s="99"/>
      <c r="B84" s="112"/>
      <c r="C84" s="293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5"/>
    </row>
    <row r="85" spans="1:30">
      <c r="A85" s="99"/>
      <c r="B85" s="112"/>
      <c r="C85" s="293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5"/>
    </row>
    <row r="86" spans="1:30">
      <c r="A86" s="99"/>
      <c r="B86" s="112"/>
      <c r="C86" s="293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5"/>
    </row>
    <row r="87" spans="1:30">
      <c r="A87" s="99"/>
      <c r="B87" s="112"/>
      <c r="C87" s="293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5"/>
    </row>
    <row r="88" spans="1:30">
      <c r="A88" s="99"/>
      <c r="B88" s="112"/>
      <c r="C88" s="293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5"/>
    </row>
    <row r="89" spans="1:30">
      <c r="A89" s="99"/>
      <c r="B89" s="112"/>
      <c r="C89" s="296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8"/>
    </row>
    <row r="90" spans="1:30">
      <c r="A90" s="99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</row>
    <row r="91" spans="1:30" ht="15.75">
      <c r="A91" s="99"/>
      <c r="B91" s="289" t="s">
        <v>125</v>
      </c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289"/>
      <c r="Y91" s="289"/>
      <c r="Z91" s="289"/>
      <c r="AA91" s="289"/>
      <c r="AB91" s="289"/>
    </row>
    <row r="92" spans="1:30">
      <c r="A92" s="99"/>
      <c r="B92" s="318"/>
      <c r="C92" s="319" t="s">
        <v>55</v>
      </c>
      <c r="D92" s="319"/>
      <c r="E92" s="319"/>
      <c r="F92" s="319"/>
      <c r="G92" s="319"/>
      <c r="H92" s="319"/>
      <c r="I92" s="319"/>
      <c r="J92" s="319"/>
      <c r="K92" s="319"/>
      <c r="L92" s="319" t="s">
        <v>56</v>
      </c>
      <c r="M92" s="319"/>
      <c r="N92" s="319"/>
      <c r="O92" s="319"/>
      <c r="P92" s="319"/>
      <c r="Q92" s="319"/>
      <c r="R92" s="319"/>
      <c r="S92" s="319"/>
      <c r="T92" s="319" t="s">
        <v>58</v>
      </c>
      <c r="U92" s="319"/>
      <c r="V92" s="319"/>
      <c r="W92" s="319"/>
      <c r="X92" s="319"/>
      <c r="Y92" s="319"/>
      <c r="Z92" s="319"/>
      <c r="AA92" s="319"/>
      <c r="AB92" s="319"/>
      <c r="AC92" s="4"/>
      <c r="AD92" s="4"/>
    </row>
    <row r="93" spans="1:30">
      <c r="A93" s="99"/>
      <c r="B93" s="318"/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15" t="s">
        <v>28</v>
      </c>
      <c r="U93" s="315"/>
      <c r="V93" s="316"/>
      <c r="W93" s="316"/>
      <c r="X93" s="316"/>
      <c r="Y93" s="316"/>
      <c r="Z93" s="316"/>
      <c r="AA93" s="316"/>
      <c r="AB93" s="316"/>
      <c r="AC93" s="4"/>
      <c r="AD93" s="4"/>
    </row>
    <row r="94" spans="1:30">
      <c r="A94" s="99"/>
      <c r="B94" s="318"/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15"/>
      <c r="U94" s="315"/>
      <c r="V94" s="316"/>
      <c r="W94" s="316"/>
      <c r="X94" s="316"/>
      <c r="Y94" s="316"/>
      <c r="Z94" s="316"/>
      <c r="AA94" s="316"/>
      <c r="AB94" s="316"/>
      <c r="AC94" s="4"/>
      <c r="AD94" s="4"/>
    </row>
    <row r="95" spans="1:30">
      <c r="A95" s="99"/>
      <c r="B95" s="318"/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15" t="s">
        <v>38</v>
      </c>
      <c r="U95" s="315"/>
      <c r="V95" s="316"/>
      <c r="W95" s="316"/>
      <c r="X95" s="316"/>
      <c r="Y95" s="316"/>
      <c r="Z95" s="316"/>
      <c r="AA95" s="316"/>
      <c r="AB95" s="316"/>
      <c r="AC95" s="4"/>
      <c r="AD95" s="4"/>
    </row>
    <row r="96" spans="1:30">
      <c r="A96" s="99"/>
      <c r="B96" s="318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15"/>
      <c r="U96" s="315"/>
      <c r="V96" s="316"/>
      <c r="W96" s="316"/>
      <c r="X96" s="316"/>
      <c r="Y96" s="316"/>
      <c r="Z96" s="316"/>
      <c r="AA96" s="316"/>
      <c r="AB96" s="316"/>
      <c r="AC96" s="4"/>
      <c r="AD96" s="4"/>
    </row>
    <row r="97" spans="1:30">
      <c r="A97" s="9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6"/>
      <c r="AC97" s="4"/>
      <c r="AD97" s="4"/>
    </row>
    <row r="98" spans="1:30">
      <c r="A98" s="99"/>
      <c r="B98" s="4"/>
      <c r="C98" s="4" t="s">
        <v>127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317">
        <v>20240710</v>
      </c>
      <c r="AA98" s="317"/>
      <c r="AB98" s="317"/>
      <c r="AC98" s="4"/>
      <c r="AD98" s="4"/>
    </row>
  </sheetData>
  <mergeCells count="167">
    <mergeCell ref="T95:U96"/>
    <mergeCell ref="V95:AB96"/>
    <mergeCell ref="A1:AB1"/>
    <mergeCell ref="Z98:AB98"/>
    <mergeCell ref="B90:AB90"/>
    <mergeCell ref="B91:AB91"/>
    <mergeCell ref="B92:B96"/>
    <mergeCell ref="C92:K92"/>
    <mergeCell ref="L92:S92"/>
    <mergeCell ref="T92:AB92"/>
    <mergeCell ref="C93:K96"/>
    <mergeCell ref="L93:S96"/>
    <mergeCell ref="T93:U94"/>
    <mergeCell ref="V93:AB94"/>
    <mergeCell ref="U71:X71"/>
    <mergeCell ref="Y71:AA71"/>
    <mergeCell ref="B72:AB72"/>
    <mergeCell ref="B73:AB73"/>
    <mergeCell ref="B74:B89"/>
    <mergeCell ref="C74:AB89"/>
    <mergeCell ref="C71:E71"/>
    <mergeCell ref="F71:G71"/>
    <mergeCell ref="I71:J71"/>
    <mergeCell ref="K71:L71"/>
    <mergeCell ref="N71:P71"/>
    <mergeCell ref="Q71:S71"/>
    <mergeCell ref="W68:Z69"/>
    <mergeCell ref="AA68:AB69"/>
    <mergeCell ref="F70:H70"/>
    <mergeCell ref="I70:K70"/>
    <mergeCell ref="O70:R70"/>
    <mergeCell ref="S70:T70"/>
    <mergeCell ref="W70:Z70"/>
    <mergeCell ref="AA70:AB70"/>
    <mergeCell ref="AA58:AB58"/>
    <mergeCell ref="C67:G67"/>
    <mergeCell ref="K67:L67"/>
    <mergeCell ref="M67:AB67"/>
    <mergeCell ref="C68:E70"/>
    <mergeCell ref="F68:H69"/>
    <mergeCell ref="I68:K69"/>
    <mergeCell ref="L68:N70"/>
    <mergeCell ref="O68:R69"/>
    <mergeCell ref="S68:T69"/>
    <mergeCell ref="U68:V70"/>
    <mergeCell ref="B55:B71"/>
    <mergeCell ref="C55:D58"/>
    <mergeCell ref="E55:F55"/>
    <mergeCell ref="G55:O55"/>
    <mergeCell ref="P55:Q58"/>
    <mergeCell ref="R55:S57"/>
    <mergeCell ref="C59:D63"/>
    <mergeCell ref="E59:J63"/>
    <mergeCell ref="K59:AB59"/>
    <mergeCell ref="K60:AB63"/>
    <mergeCell ref="C64:D66"/>
    <mergeCell ref="F64:G64"/>
    <mergeCell ref="I64:AB64"/>
    <mergeCell ref="E65:G66"/>
    <mergeCell ref="H65:H66"/>
    <mergeCell ref="I65:AB66"/>
    <mergeCell ref="T55:U55"/>
    <mergeCell ref="V55:Z55"/>
    <mergeCell ref="AA55:AB55"/>
    <mergeCell ref="E56:O58"/>
    <mergeCell ref="T56:Z57"/>
    <mergeCell ref="AA56:AB57"/>
    <mergeCell ref="R58:S58"/>
    <mergeCell ref="T58:Z58"/>
    <mergeCell ref="C39:D39"/>
    <mergeCell ref="B51:AB51"/>
    <mergeCell ref="B53:R53"/>
    <mergeCell ref="S53:U53"/>
    <mergeCell ref="V53:AB53"/>
    <mergeCell ref="B54:AB54"/>
    <mergeCell ref="C47:D47"/>
    <mergeCell ref="E47:AB47"/>
    <mergeCell ref="C48:D48"/>
    <mergeCell ref="E48:AB48"/>
    <mergeCell ref="C49:D49"/>
    <mergeCell ref="E49:G49"/>
    <mergeCell ref="H49:AA49"/>
    <mergeCell ref="C40:D40"/>
    <mergeCell ref="C41:D41"/>
    <mergeCell ref="C42:D42"/>
    <mergeCell ref="H40:AB40"/>
    <mergeCell ref="H41:AB41"/>
    <mergeCell ref="F28:G29"/>
    <mergeCell ref="L28:AB29"/>
    <mergeCell ref="N20:V21"/>
    <mergeCell ref="K27:AB27"/>
    <mergeCell ref="J28:K29"/>
    <mergeCell ref="H28:I29"/>
    <mergeCell ref="C27:E34"/>
    <mergeCell ref="Q45:R45"/>
    <mergeCell ref="C46:D46"/>
    <mergeCell ref="E46:K46"/>
    <mergeCell ref="L46:P46"/>
    <mergeCell ref="Q46:R46"/>
    <mergeCell ref="T46:U46"/>
    <mergeCell ref="H42:AB42"/>
    <mergeCell ref="B43:AB43"/>
    <mergeCell ref="B44:AB44"/>
    <mergeCell ref="B45:B50"/>
    <mergeCell ref="C45:D45"/>
    <mergeCell ref="E45:I45"/>
    <mergeCell ref="J45:M45"/>
    <mergeCell ref="N45:O45"/>
    <mergeCell ref="C50:AB50"/>
    <mergeCell ref="C37:D37"/>
    <mergeCell ref="C38:D38"/>
    <mergeCell ref="H38:AB38"/>
    <mergeCell ref="H39:AB39"/>
    <mergeCell ref="H37:I37"/>
    <mergeCell ref="J37:AB37"/>
    <mergeCell ref="F30:G31"/>
    <mergeCell ref="H30:P31"/>
    <mergeCell ref="Q30:R31"/>
    <mergeCell ref="S30:AB31"/>
    <mergeCell ref="F32:AB32"/>
    <mergeCell ref="A2:AB2"/>
    <mergeCell ref="C35:AB35"/>
    <mergeCell ref="C36:E36"/>
    <mergeCell ref="F36:G36"/>
    <mergeCell ref="A16:B17"/>
    <mergeCell ref="C16:AB16"/>
    <mergeCell ref="C17:AB17"/>
    <mergeCell ref="F6:AB6"/>
    <mergeCell ref="F7:AB7"/>
    <mergeCell ref="F8:AB8"/>
    <mergeCell ref="F9:AB9"/>
    <mergeCell ref="F10:AB10"/>
    <mergeCell ref="F11:AB11"/>
    <mergeCell ref="F33:O34"/>
    <mergeCell ref="P33:P34"/>
    <mergeCell ref="Q33:AB34"/>
    <mergeCell ref="A18:A98"/>
    <mergeCell ref="B18:Q18"/>
    <mergeCell ref="R18:U18"/>
    <mergeCell ref="V18:W18"/>
    <mergeCell ref="B19:B42"/>
    <mergeCell ref="C19:E21"/>
    <mergeCell ref="G19:M19"/>
    <mergeCell ref="G27:I27"/>
    <mergeCell ref="B3:AB3"/>
    <mergeCell ref="A4:B15"/>
    <mergeCell ref="C4:AB4"/>
    <mergeCell ref="C5:C15"/>
    <mergeCell ref="E5:AB5"/>
    <mergeCell ref="D6:D11"/>
    <mergeCell ref="E12:AB12"/>
    <mergeCell ref="E13:AB13"/>
    <mergeCell ref="E14:AB15"/>
    <mergeCell ref="C25:E26"/>
    <mergeCell ref="F25:AB26"/>
    <mergeCell ref="AA20:AB21"/>
    <mergeCell ref="C22:E24"/>
    <mergeCell ref="F22:N24"/>
    <mergeCell ref="O22:S22"/>
    <mergeCell ref="T22:AB22"/>
    <mergeCell ref="O23:AB24"/>
    <mergeCell ref="X19:Z19"/>
    <mergeCell ref="AA19:AB19"/>
    <mergeCell ref="F20:M21"/>
    <mergeCell ref="W20:W21"/>
    <mergeCell ref="X20:Y21"/>
    <mergeCell ref="N19:W19"/>
  </mergeCells>
  <phoneticPr fontId="1"/>
  <conditionalFormatting sqref="H49:AA49">
    <cfRule type="expression" dxfId="3" priority="2">
      <formula>$C$49="☑"</formula>
    </cfRule>
  </conditionalFormatting>
  <conditionalFormatting sqref="M67:AB67">
    <cfRule type="expression" dxfId="2" priority="1">
      <formula>$J$67="☑"</formula>
    </cfRule>
  </conditionalFormatting>
  <conditionalFormatting sqref="N45:O45 Q45:R45">
    <cfRule type="expression" dxfId="1" priority="3">
      <formula>$C$45="☑"</formula>
    </cfRule>
  </conditionalFormatting>
  <conditionalFormatting sqref="Q46:R46 T46:U46">
    <cfRule type="expression" dxfId="0" priority="4">
      <formula>$C$46="☑"</formula>
    </cfRule>
  </conditionalFormatting>
  <dataValidations count="12">
    <dataValidation type="whole" imeMode="halfAlpha" allowBlank="1" showInputMessage="1" showErrorMessage="1" promptTitle="西暦YYYY形式で" prompt="入力してください" sqref="V18:W18" xr:uid="{794F02D9-2461-48DA-B3A3-0CC785BF05D4}">
      <formula1>2020</formula1>
      <formula2>2025</formula2>
    </dataValidation>
    <dataValidation imeMode="halfAlpha" allowBlank="1" showInputMessage="1" showErrorMessage="1" promptTitle="西暦YYYY形式で" prompt="入力してください" sqref="F68:H69 Q46:R46 N45:O45 Y71:AA71 Q71:S71" xr:uid="{284EF0F9-7B14-4F1E-8E95-CBDF3CFB692F}"/>
    <dataValidation imeMode="hiragana" allowBlank="1" showInputMessage="1" showErrorMessage="1" sqref="E65:G66 H49 F20:M21 F22:N24 O23:AB24 F25:AB26 H28 E56:O58 I65:AB66 T56:Z58 E59:J63 K60:AB63 F28 C74:AB89 V93:AB94 C93:S96" xr:uid="{FC4970D5-01DC-4A2F-BF0B-CEC3104578A8}"/>
    <dataValidation type="whole" imeMode="halfAlpha" allowBlank="1" showInputMessage="1" showErrorMessage="1" sqref="T46 Y18 I68:K69 Q45 F40:F42" xr:uid="{815B2CC1-CB49-4901-B704-D3CD506CDC91}">
      <formula1>1</formula1>
      <formula2>12</formula2>
    </dataValidation>
    <dataValidation type="list" allowBlank="1" showInputMessage="1" showErrorMessage="1" sqref="J67 H67 C45:C49" xr:uid="{897343CE-5790-40F2-8A7D-E6E4A63651E8}">
      <formula1>"□,☑"</formula1>
    </dataValidation>
    <dataValidation type="list" allowBlank="1" showInputMessage="1" showErrorMessage="1" sqref="AA20:AB21" xr:uid="{D06F1E8D-87BB-4B6D-B0DB-B75088B6C80D}">
      <formula1>"男,女"</formula1>
    </dataValidation>
    <dataValidation imeMode="halfAlpha" allowBlank="1" showInputMessage="1" showErrorMessage="1" sqref="W68:Z69 K71:L71 O68:R69 X20:Y21 H30:P31 S30:AB31 M67:AB67 F71:G71 AA56:AB57 F33:O34 Q33:AB34 V95:AB96" xr:uid="{A5639A7B-5050-4B8E-AB99-B70FD16F0AA9}"/>
    <dataValidation imeMode="halfKatakana" allowBlank="1" showInputMessage="1" showErrorMessage="1" sqref="G55:O55 V55:Z55 G19:M19" xr:uid="{10E558AD-6E53-4AF7-8219-0827D742EB7D}"/>
    <dataValidation type="whole" imeMode="halfAlpha" allowBlank="1" showInputMessage="1" showErrorMessage="1" sqref="AA18" xr:uid="{3EBD452A-5EFB-4755-8F70-E0A68AC3A685}">
      <formula1>1</formula1>
      <formula2>31</formula2>
    </dataValidation>
    <dataValidation type="whole" imeMode="halfAlpha" allowBlank="1" showInputMessage="1" showErrorMessage="1" sqref="E37:E42" xr:uid="{4071E69C-5F10-4B18-9F3D-36F0BACADABB}">
      <formula1>1975</formula1>
      <formula2>2023</formula2>
    </dataValidation>
    <dataValidation type="textLength" imeMode="halfAlpha" allowBlank="1" showInputMessage="1" showErrorMessage="1" sqref="F64:G64" xr:uid="{CA386CA8-DCD4-42DF-AF49-FEF55D2B6671}">
      <formula1>1</formula1>
      <formula2>3</formula2>
    </dataValidation>
    <dataValidation type="textLength" imeMode="halfAlpha" allowBlank="1" showInputMessage="1" showErrorMessage="1" sqref="I64:AB64" xr:uid="{50BB39BB-A043-42B9-9F17-F815218D9B09}">
      <formula1>0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2" orientation="portrait" r:id="rId1"/>
  <rowBreaks count="1" manualBreakCount="1">
    <brk id="49" max="27" man="1"/>
  </rowBreaks>
  <colBreaks count="1" manualBreakCount="1">
    <brk id="2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83"/>
  <sheetViews>
    <sheetView topLeftCell="A13" zoomScaleNormal="100" zoomScaleSheetLayoutView="100" workbookViewId="0">
      <selection activeCell="V77" sqref="V77:AB78"/>
    </sheetView>
  </sheetViews>
  <sheetFormatPr defaultColWidth="3" defaultRowHeight="14.25"/>
  <cols>
    <col min="1" max="1" width="1.125" customWidth="1"/>
    <col min="6" max="6" width="3.25" bestFit="1" customWidth="1"/>
    <col min="9" max="9" width="3.125" customWidth="1"/>
    <col min="25" max="25" width="4.25" customWidth="1"/>
    <col min="26" max="27" width="3.5" bestFit="1" customWidth="1"/>
    <col min="29" max="29" width="2.125" customWidth="1"/>
    <col min="30" max="30" width="1.75" customWidth="1"/>
    <col min="31" max="31" width="3.5" style="1" customWidth="1"/>
    <col min="32" max="32" width="15.125" style="1" customWidth="1"/>
    <col min="33" max="33" width="11.5" style="1" customWidth="1"/>
    <col min="34" max="34" width="4.75" style="1" customWidth="1"/>
    <col min="35" max="35" width="7.75" style="1" customWidth="1"/>
    <col min="36" max="38" width="8.875" style="1" customWidth="1"/>
    <col min="39" max="39" width="13.5" style="1" customWidth="1"/>
    <col min="40" max="46" width="8.875" style="1" customWidth="1"/>
    <col min="47" max="47" width="17.875" style="1" customWidth="1"/>
    <col min="48" max="52" width="8.875" style="1" customWidth="1"/>
    <col min="53" max="53" width="30.75" style="1" customWidth="1"/>
    <col min="54" max="54" width="35.125" style="1" customWidth="1"/>
    <col min="55" max="55" width="9.875" style="1" customWidth="1"/>
    <col min="56" max="64" width="8.875" style="1" customWidth="1"/>
    <col min="65" max="65" width="14" style="1" customWidth="1"/>
    <col min="66" max="66" width="19.125" style="1" customWidth="1"/>
    <col min="67" max="78" width="8.875" style="1" customWidth="1"/>
    <col min="79" max="16384" width="3" style="1"/>
  </cols>
  <sheetData>
    <row r="1" spans="2:78" ht="15.75" customHeight="1">
      <c r="B1" s="55" t="s">
        <v>119</v>
      </c>
      <c r="C1" s="97"/>
      <c r="D1" s="97"/>
      <c r="E1" s="97"/>
      <c r="F1" s="361" t="s">
        <v>133</v>
      </c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J1" s="36" t="s">
        <v>113</v>
      </c>
      <c r="AK1" s="36" t="s">
        <v>28</v>
      </c>
      <c r="AL1" s="36" t="s">
        <v>43</v>
      </c>
      <c r="AM1" s="36" t="s">
        <v>59</v>
      </c>
      <c r="AN1" s="36" t="s">
        <v>11</v>
      </c>
      <c r="AO1" s="36" t="s">
        <v>29</v>
      </c>
      <c r="AP1" s="36" t="s">
        <v>103</v>
      </c>
      <c r="AQ1" s="36" t="s">
        <v>60</v>
      </c>
      <c r="AR1" s="37" t="s">
        <v>61</v>
      </c>
      <c r="AS1" s="36" t="s">
        <v>62</v>
      </c>
      <c r="AT1" s="36" t="s">
        <v>63</v>
      </c>
      <c r="AU1" s="36" t="s">
        <v>104</v>
      </c>
      <c r="AV1" s="36" t="s">
        <v>96</v>
      </c>
      <c r="AW1" s="36" t="s">
        <v>97</v>
      </c>
      <c r="AX1" s="36" t="s">
        <v>98</v>
      </c>
      <c r="AY1" s="36" t="s">
        <v>99</v>
      </c>
      <c r="AZ1" s="36" t="s">
        <v>100</v>
      </c>
      <c r="BA1" s="36" t="s">
        <v>101</v>
      </c>
      <c r="BB1" s="42" t="s">
        <v>179</v>
      </c>
      <c r="BC1" s="43" t="s">
        <v>117</v>
      </c>
      <c r="BD1" s="43" t="s">
        <v>14</v>
      </c>
      <c r="BE1" s="43" t="s">
        <v>43</v>
      </c>
      <c r="BF1" s="43" t="s">
        <v>67</v>
      </c>
      <c r="BG1" s="43" t="s">
        <v>43</v>
      </c>
      <c r="BH1" s="43" t="s">
        <v>30</v>
      </c>
      <c r="BI1" s="43" t="s">
        <v>11</v>
      </c>
      <c r="BJ1" s="43" t="s">
        <v>21</v>
      </c>
      <c r="BK1" s="43" t="s">
        <v>69</v>
      </c>
      <c r="BL1" s="43" t="s">
        <v>70</v>
      </c>
      <c r="BM1" s="43" t="s">
        <v>102</v>
      </c>
      <c r="BN1" s="43" t="s">
        <v>105</v>
      </c>
      <c r="BO1" s="43" t="s">
        <v>160</v>
      </c>
      <c r="BP1" s="43" t="s">
        <v>120</v>
      </c>
      <c r="BQ1" s="43" t="s">
        <v>121</v>
      </c>
      <c r="BR1" s="43" t="s">
        <v>40</v>
      </c>
      <c r="BS1" s="43" t="s">
        <v>106</v>
      </c>
      <c r="BT1" s="43" t="s">
        <v>83</v>
      </c>
      <c r="BU1" s="43" t="s">
        <v>84</v>
      </c>
      <c r="BV1" s="43" t="s">
        <v>95</v>
      </c>
      <c r="BW1" s="43" t="s">
        <v>76</v>
      </c>
      <c r="BX1" s="43" t="s">
        <v>112</v>
      </c>
      <c r="BY1" s="43" t="s">
        <v>57</v>
      </c>
      <c r="BZ1" s="43" t="s">
        <v>77</v>
      </c>
    </row>
    <row r="2" spans="2:78" ht="15.75" customHeight="1">
      <c r="B2" s="55"/>
      <c r="C2" s="57" t="s">
        <v>126</v>
      </c>
      <c r="D2" s="57"/>
      <c r="E2" s="57"/>
      <c r="F2" s="360">
        <f>+E39</f>
        <v>0</v>
      </c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G2" s="1" t="s">
        <v>190</v>
      </c>
      <c r="AJ2" s="36"/>
      <c r="AK2" s="36"/>
      <c r="AL2" s="36"/>
      <c r="AM2" s="36"/>
      <c r="AN2" s="36"/>
      <c r="AO2" s="36"/>
      <c r="AP2" s="36"/>
      <c r="AQ2" s="36"/>
      <c r="AR2" s="37"/>
      <c r="AS2" s="36"/>
      <c r="AT2" s="36"/>
      <c r="AU2" s="36"/>
      <c r="AV2" s="36"/>
      <c r="AW2" s="36"/>
      <c r="AX2" s="36"/>
      <c r="AY2" s="36"/>
      <c r="AZ2" s="36"/>
      <c r="BA2" s="36"/>
      <c r="BB2" s="42" t="s">
        <v>180</v>
      </c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2:78" ht="15.75" customHeight="1" thickBot="1">
      <c r="B3" s="55"/>
      <c r="C3" s="57"/>
      <c r="D3" s="57"/>
      <c r="E3" s="57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G3" s="83" t="s">
        <v>191</v>
      </c>
      <c r="AJ3" s="36"/>
      <c r="AK3" s="36"/>
      <c r="AL3" s="36"/>
      <c r="AM3" s="36"/>
      <c r="AN3" s="36"/>
      <c r="AO3" s="36"/>
      <c r="AP3" s="36"/>
      <c r="AQ3" s="36"/>
      <c r="AR3" s="37"/>
      <c r="AS3" s="36"/>
      <c r="AT3" s="36"/>
      <c r="AU3" s="36"/>
      <c r="AV3" s="36"/>
      <c r="AW3" s="36"/>
      <c r="AX3" s="36"/>
      <c r="AY3" s="36"/>
      <c r="AZ3" s="36"/>
      <c r="BA3" s="36"/>
      <c r="BB3" s="42" t="s">
        <v>181</v>
      </c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2:78" ht="18" customHeight="1">
      <c r="B4" s="108" t="s">
        <v>53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307" t="s">
        <v>48</v>
      </c>
      <c r="S4" s="307"/>
      <c r="T4" s="307"/>
      <c r="U4" s="307"/>
      <c r="V4" s="331">
        <v>2022</v>
      </c>
      <c r="W4" s="331"/>
      <c r="X4" t="s">
        <v>47</v>
      </c>
      <c r="Y4" s="47" t="e">
        <f>IF(+#REF!="","",#REF!)</f>
        <v>#REF!</v>
      </c>
      <c r="Z4" t="s">
        <v>2</v>
      </c>
      <c r="AA4" s="47" t="e">
        <f>IF(#REF!=0,"",+#REF!)</f>
        <v>#REF!</v>
      </c>
      <c r="AB4" t="s">
        <v>4</v>
      </c>
      <c r="AC4" s="2"/>
      <c r="AE4" s="70">
        <v>1</v>
      </c>
      <c r="AF4" s="71" t="s">
        <v>28</v>
      </c>
      <c r="AG4" s="75">
        <f>+F6</f>
        <v>0</v>
      </c>
      <c r="AI4" s="25"/>
      <c r="AJ4" s="38" t="str">
        <f>+LEFTB(AL4,6)</f>
        <v>0</v>
      </c>
      <c r="AK4" s="38">
        <f>+AG4</f>
        <v>0</v>
      </c>
      <c r="AL4" s="38">
        <f>+AG5</f>
        <v>0</v>
      </c>
      <c r="AM4" s="50">
        <f>+AG6</f>
        <v>0</v>
      </c>
      <c r="AN4" s="53">
        <f>+AG7</f>
        <v>0</v>
      </c>
      <c r="AO4" s="38">
        <f>+AG8</f>
        <v>0</v>
      </c>
      <c r="AP4" s="38">
        <f>+AG9</f>
        <v>0</v>
      </c>
      <c r="AQ4" s="38">
        <f>+AG10</f>
        <v>0</v>
      </c>
      <c r="AR4" s="39">
        <f>+AG11</f>
        <v>0</v>
      </c>
      <c r="AS4" s="38">
        <f>+AG15</f>
        <v>0</v>
      </c>
      <c r="AT4" s="38">
        <f>+AG16</f>
        <v>0</v>
      </c>
      <c r="AU4" s="38" t="str">
        <f>+AG17</f>
        <v>0@0</v>
      </c>
      <c r="AV4" s="40" t="str">
        <f>+AG18</f>
        <v>0年0月入社　0</v>
      </c>
      <c r="AW4" s="40" t="str">
        <f>+AG19</f>
        <v>0年0月0</v>
      </c>
      <c r="AX4" s="40" t="str">
        <f>+AG20</f>
        <v>0年0月0</v>
      </c>
      <c r="AY4" s="40" t="str">
        <f>+AG21</f>
        <v>0年0月0</v>
      </c>
      <c r="AZ4" s="40" t="str">
        <f>+AG22</f>
        <v>0年0月0</v>
      </c>
      <c r="BA4" s="40" t="str">
        <f>+AG23</f>
        <v>0年0月0</v>
      </c>
      <c r="BB4" s="64">
        <f>IF(AH24&lt;=2024,令和6年度申込書!N45,"")</f>
        <v>0</v>
      </c>
      <c r="BC4" s="41" t="str">
        <f>+LEFTB(BE4,10)</f>
        <v>0</v>
      </c>
      <c r="BD4" s="41">
        <f>+AG29</f>
        <v>0</v>
      </c>
      <c r="BE4" s="41">
        <f>+AG30</f>
        <v>0</v>
      </c>
      <c r="BF4" s="41">
        <f>+AG31</f>
        <v>0</v>
      </c>
      <c r="BG4" s="41">
        <f>+AG32</f>
        <v>0</v>
      </c>
      <c r="BH4" s="41">
        <f>+AG33</f>
        <v>0</v>
      </c>
      <c r="BI4" s="41">
        <f>+AG34</f>
        <v>0</v>
      </c>
      <c r="BJ4" s="41">
        <f>+AG35</f>
        <v>0</v>
      </c>
      <c r="BK4" s="41">
        <f>+AG36</f>
        <v>0</v>
      </c>
      <c r="BL4" s="41" t="str">
        <f>+AG37</f>
        <v>0</v>
      </c>
      <c r="BM4" s="64" t="str">
        <f>IF(BN4="","無","有")</f>
        <v>有</v>
      </c>
      <c r="BN4" s="41" t="str">
        <f>AG17</f>
        <v>0@0</v>
      </c>
      <c r="BO4" s="41" t="str">
        <f>+AG43</f>
        <v>0年0月期</v>
      </c>
      <c r="BP4" s="56" t="str">
        <f>+AG40</f>
        <v/>
      </c>
      <c r="BQ4" s="56" t="str">
        <f>+AG44</f>
        <v/>
      </c>
      <c r="BR4" s="58">
        <f>+AG41</f>
        <v>0</v>
      </c>
      <c r="BS4" s="58">
        <f>+AG42</f>
        <v>0</v>
      </c>
      <c r="BT4" s="41">
        <f>+AG45</f>
        <v>0</v>
      </c>
      <c r="BU4" s="41">
        <f>+AG46</f>
        <v>0</v>
      </c>
      <c r="BV4" s="41">
        <f>+AG47</f>
        <v>0</v>
      </c>
      <c r="BW4" s="41">
        <f>+AG48</f>
        <v>0</v>
      </c>
      <c r="BX4" s="41">
        <f>+AG49</f>
        <v>0</v>
      </c>
      <c r="BY4" s="41">
        <f>+AG50</f>
        <v>0</v>
      </c>
      <c r="BZ4" s="41">
        <f>+AG51</f>
        <v>0</v>
      </c>
    </row>
    <row r="5" spans="2:78" ht="14.25" customHeight="1">
      <c r="C5" s="147" t="s">
        <v>28</v>
      </c>
      <c r="D5" s="148"/>
      <c r="E5" s="149"/>
      <c r="F5" s="24" t="s">
        <v>18</v>
      </c>
      <c r="G5" s="382">
        <f>令和6年度申込書!G19</f>
        <v>0</v>
      </c>
      <c r="H5" s="382"/>
      <c r="I5" s="382"/>
      <c r="J5" s="382"/>
      <c r="K5" s="382"/>
      <c r="L5" s="382"/>
      <c r="M5" s="383"/>
      <c r="N5" s="141" t="s">
        <v>17</v>
      </c>
      <c r="O5" s="142"/>
      <c r="P5" s="142"/>
      <c r="Q5" s="142"/>
      <c r="R5" s="142"/>
      <c r="S5" s="142"/>
      <c r="T5" s="142"/>
      <c r="U5" s="142"/>
      <c r="V5" s="142"/>
      <c r="W5" s="158"/>
      <c r="X5" s="147" t="s">
        <v>11</v>
      </c>
      <c r="Y5" s="148"/>
      <c r="Z5" s="149"/>
      <c r="AA5" s="147" t="s">
        <v>29</v>
      </c>
      <c r="AB5" s="149"/>
      <c r="AE5" s="72">
        <f>AE4+1</f>
        <v>2</v>
      </c>
      <c r="AF5" s="1" t="s">
        <v>65</v>
      </c>
      <c r="AG5" s="76">
        <f>+G5</f>
        <v>0</v>
      </c>
      <c r="AI5" s="25"/>
      <c r="AJ5" s="1" t="s">
        <v>11</v>
      </c>
      <c r="AK5" s="51">
        <f ca="1">YEARFRAC(AM4,TODAY(),0)</f>
        <v>124.4</v>
      </c>
      <c r="AL5" s="52" t="str">
        <f ca="1">+IF(AK5-AN4&gt;=1,"要確認","")</f>
        <v>要確認</v>
      </c>
      <c r="AR5" s="19"/>
      <c r="AZ5" s="42" t="s">
        <v>116</v>
      </c>
      <c r="BA5" s="38" t="str">
        <f>IF(+COUNTIF($C$31:$C$35,"☑")&lt;=1,"ok","要確認")</f>
        <v>ok</v>
      </c>
      <c r="BB5" s="64" t="str">
        <f>IF(令和6年度申込書!Q46&gt;=2024,令和6年度申込書!Q46,"未定")</f>
        <v>未定</v>
      </c>
    </row>
    <row r="6" spans="2:78" ht="14.25" customHeight="1">
      <c r="C6" s="150"/>
      <c r="D6" s="151"/>
      <c r="E6" s="152"/>
      <c r="F6" s="425">
        <f>令和6年度申込書!F20</f>
        <v>0</v>
      </c>
      <c r="G6" s="426"/>
      <c r="H6" s="426"/>
      <c r="I6" s="426"/>
      <c r="J6" s="426"/>
      <c r="K6" s="426"/>
      <c r="L6" s="426"/>
      <c r="M6" s="427"/>
      <c r="N6" s="415">
        <f>令和6年度申込書!N20</f>
        <v>0</v>
      </c>
      <c r="O6" s="416"/>
      <c r="P6" s="416"/>
      <c r="Q6" s="416"/>
      <c r="R6" s="416"/>
      <c r="S6" s="416"/>
      <c r="T6" s="416"/>
      <c r="U6" s="416"/>
      <c r="V6" s="416"/>
      <c r="W6" s="417"/>
      <c r="X6" s="115">
        <f>令和6年度申込書!X20</f>
        <v>0</v>
      </c>
      <c r="Y6" s="116"/>
      <c r="Z6" s="9"/>
      <c r="AA6" s="119">
        <f>令和6年度申込書!AA20</f>
        <v>0</v>
      </c>
      <c r="AB6" s="120"/>
      <c r="AE6" s="72">
        <f t="shared" ref="AE6:AE10" si="0">AE5+1</f>
        <v>3</v>
      </c>
      <c r="AF6" s="1" t="s">
        <v>59</v>
      </c>
      <c r="AG6" s="77">
        <f>+N6</f>
        <v>0</v>
      </c>
      <c r="AH6" s="49"/>
      <c r="AI6" s="25"/>
      <c r="BB6" s="38" t="str">
        <f>事務局使用!AG28</f>
        <v/>
      </c>
    </row>
    <row r="7" spans="2:78" ht="9" customHeight="1">
      <c r="C7" s="153"/>
      <c r="D7" s="154"/>
      <c r="E7" s="155"/>
      <c r="F7" s="428"/>
      <c r="G7" s="429"/>
      <c r="H7" s="429"/>
      <c r="I7" s="429"/>
      <c r="J7" s="429"/>
      <c r="K7" s="429"/>
      <c r="L7" s="429"/>
      <c r="M7" s="430"/>
      <c r="N7" s="418"/>
      <c r="O7" s="419"/>
      <c r="P7" s="419"/>
      <c r="Q7" s="419"/>
      <c r="R7" s="419"/>
      <c r="S7" s="419"/>
      <c r="T7" s="419"/>
      <c r="U7" s="419"/>
      <c r="V7" s="419"/>
      <c r="W7" s="420"/>
      <c r="X7" s="117"/>
      <c r="Y7" s="118"/>
      <c r="Z7" s="10" t="s">
        <v>12</v>
      </c>
      <c r="AA7" s="121"/>
      <c r="AB7" s="122"/>
      <c r="AE7" s="72">
        <f t="shared" si="0"/>
        <v>4</v>
      </c>
      <c r="AF7" s="1" t="s">
        <v>11</v>
      </c>
      <c r="AG7" s="78">
        <f>+X6</f>
        <v>0</v>
      </c>
      <c r="AH7" s="33"/>
      <c r="AI7" s="25"/>
    </row>
    <row r="8" spans="2:78" ht="14.25" customHeight="1">
      <c r="C8" s="123" t="s">
        <v>36</v>
      </c>
      <c r="D8" s="124"/>
      <c r="E8" s="125"/>
      <c r="F8" s="165">
        <f>令和6年度申込書!F22</f>
        <v>0</v>
      </c>
      <c r="G8" s="166"/>
      <c r="H8" s="166"/>
      <c r="I8" s="166"/>
      <c r="J8" s="166"/>
      <c r="K8" s="166"/>
      <c r="L8" s="166"/>
      <c r="M8" s="166"/>
      <c r="N8" s="167"/>
      <c r="O8" s="141" t="s">
        <v>34</v>
      </c>
      <c r="P8" s="142"/>
      <c r="Q8" s="142"/>
      <c r="R8" s="142"/>
      <c r="S8" s="142"/>
      <c r="T8" s="143" t="s">
        <v>35</v>
      </c>
      <c r="U8" s="144"/>
      <c r="V8" s="144"/>
      <c r="W8" s="144"/>
      <c r="X8" s="144"/>
      <c r="Y8" s="144"/>
      <c r="Z8" s="144"/>
      <c r="AA8" s="144"/>
      <c r="AB8" s="145"/>
      <c r="AE8" s="72">
        <f t="shared" si="0"/>
        <v>5</v>
      </c>
      <c r="AF8" s="1" t="s">
        <v>29</v>
      </c>
      <c r="AG8" s="76">
        <f>+AA6</f>
        <v>0</v>
      </c>
      <c r="AI8" s="25"/>
      <c r="AJ8" s="33"/>
    </row>
    <row r="9" spans="2:78" ht="14.25" customHeight="1">
      <c r="C9" s="126"/>
      <c r="D9" s="127"/>
      <c r="E9" s="128"/>
      <c r="F9" s="412"/>
      <c r="G9" s="413"/>
      <c r="H9" s="413"/>
      <c r="I9" s="413"/>
      <c r="J9" s="413"/>
      <c r="K9" s="413"/>
      <c r="L9" s="413"/>
      <c r="M9" s="413"/>
      <c r="N9" s="414"/>
      <c r="O9" s="421">
        <f>令和6年度申込書!O23</f>
        <v>0</v>
      </c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3"/>
      <c r="AE9" s="72">
        <f t="shared" si="0"/>
        <v>6</v>
      </c>
      <c r="AF9" s="1" t="str">
        <f>+C8</f>
        <v>所属部署
・役職</v>
      </c>
      <c r="AG9" s="76">
        <f>+F8</f>
        <v>0</v>
      </c>
    </row>
    <row r="10" spans="2:78" ht="12" customHeight="1">
      <c r="C10" s="129"/>
      <c r="D10" s="130"/>
      <c r="E10" s="131"/>
      <c r="F10" s="168"/>
      <c r="G10" s="169"/>
      <c r="H10" s="169"/>
      <c r="I10" s="169"/>
      <c r="J10" s="169"/>
      <c r="K10" s="169"/>
      <c r="L10" s="169"/>
      <c r="M10" s="169"/>
      <c r="N10" s="170"/>
      <c r="O10" s="424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4"/>
      <c r="AE10" s="72">
        <f t="shared" si="0"/>
        <v>7</v>
      </c>
      <c r="AF10" s="1" t="s">
        <v>60</v>
      </c>
      <c r="AG10" s="76">
        <f>+O9</f>
        <v>0</v>
      </c>
    </row>
    <row r="11" spans="2:78" ht="16.5" customHeight="1">
      <c r="C11" s="123" t="s">
        <v>31</v>
      </c>
      <c r="D11" s="124"/>
      <c r="E11" s="125"/>
      <c r="F11" s="401">
        <f>令和6年度申込書!F25</f>
        <v>0</v>
      </c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3"/>
      <c r="AE11" s="72">
        <f t="shared" ref="AE11:AE51" si="1">AE10+1</f>
        <v>8</v>
      </c>
      <c r="AF11" s="1" t="s">
        <v>61</v>
      </c>
      <c r="AG11" s="76">
        <f>+F11</f>
        <v>0</v>
      </c>
    </row>
    <row r="12" spans="2:78" ht="16.5" customHeight="1">
      <c r="C12" s="129"/>
      <c r="D12" s="130"/>
      <c r="E12" s="131"/>
      <c r="F12" s="404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6"/>
      <c r="AE12" s="72">
        <f t="shared" si="1"/>
        <v>9</v>
      </c>
      <c r="AF12" s="1" t="s">
        <v>185</v>
      </c>
      <c r="AG12" s="79">
        <f>G13</f>
        <v>0</v>
      </c>
      <c r="AH12" s="1" t="s">
        <v>189</v>
      </c>
      <c r="AI12" s="67">
        <f>J13</f>
        <v>0</v>
      </c>
    </row>
    <row r="13" spans="2:78" ht="16.5" customHeight="1">
      <c r="C13" s="123" t="s">
        <v>77</v>
      </c>
      <c r="D13" s="124"/>
      <c r="E13" s="125"/>
      <c r="F13" s="65" t="s">
        <v>44</v>
      </c>
      <c r="G13" s="431">
        <f>令和6年度申込書!G27</f>
        <v>0</v>
      </c>
      <c r="H13" s="431"/>
      <c r="I13" s="68" t="s">
        <v>188</v>
      </c>
      <c r="J13" s="432">
        <f>令和6年度申込書!K27</f>
        <v>0</v>
      </c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3"/>
      <c r="AE13" s="72">
        <f t="shared" si="1"/>
        <v>10</v>
      </c>
      <c r="AF13" s="1" t="s">
        <v>186</v>
      </c>
      <c r="AG13" s="76">
        <f>H14</f>
        <v>0</v>
      </c>
      <c r="AH13" s="1" t="str">
        <f>J14</f>
        <v>県</v>
      </c>
    </row>
    <row r="14" spans="2:78" ht="16.5" customHeight="1">
      <c r="C14" s="126"/>
      <c r="D14" s="127"/>
      <c r="E14" s="128"/>
      <c r="F14" s="191" t="s">
        <v>183</v>
      </c>
      <c r="G14" s="192"/>
      <c r="H14" s="195">
        <f>令和6年度申込書!H28</f>
        <v>0</v>
      </c>
      <c r="I14" s="196"/>
      <c r="J14" s="199" t="s">
        <v>107</v>
      </c>
      <c r="K14" s="199"/>
      <c r="L14" s="133">
        <f>令和6年度申込書!L28</f>
        <v>0</v>
      </c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4"/>
      <c r="AE14" s="72"/>
      <c r="AG14" s="76">
        <f>L14</f>
        <v>0</v>
      </c>
    </row>
    <row r="15" spans="2:78" ht="16.5" customHeight="1">
      <c r="C15" s="126"/>
      <c r="D15" s="127"/>
      <c r="E15" s="128"/>
      <c r="F15" s="193"/>
      <c r="G15" s="194"/>
      <c r="H15" s="197"/>
      <c r="I15" s="198"/>
      <c r="J15" s="200"/>
      <c r="K15" s="200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40"/>
      <c r="AE15" s="72">
        <v>11</v>
      </c>
      <c r="AF15" s="1" t="s">
        <v>62</v>
      </c>
      <c r="AG15" s="76">
        <f>+H16</f>
        <v>0</v>
      </c>
    </row>
    <row r="16" spans="2:78" ht="15" customHeight="1">
      <c r="C16" s="126"/>
      <c r="D16" s="127"/>
      <c r="E16" s="128"/>
      <c r="F16" s="407" t="s">
        <v>38</v>
      </c>
      <c r="G16" s="408"/>
      <c r="H16" s="171">
        <f>令和6年度申込書!H30</f>
        <v>0</v>
      </c>
      <c r="I16" s="171"/>
      <c r="J16" s="171"/>
      <c r="K16" s="171"/>
      <c r="L16" s="171"/>
      <c r="M16" s="171"/>
      <c r="N16" s="171"/>
      <c r="O16" s="171"/>
      <c r="P16" s="172"/>
      <c r="Q16" s="411" t="s">
        <v>39</v>
      </c>
      <c r="R16" s="408"/>
      <c r="S16" s="171">
        <f>令和6年度申込書!S30</f>
        <v>0</v>
      </c>
      <c r="T16" s="171"/>
      <c r="U16" s="171"/>
      <c r="V16" s="171"/>
      <c r="W16" s="171"/>
      <c r="X16" s="171"/>
      <c r="Y16" s="171"/>
      <c r="Z16" s="171"/>
      <c r="AA16" s="171"/>
      <c r="AB16" s="172"/>
      <c r="AE16" s="72">
        <f>AE15+1</f>
        <v>12</v>
      </c>
      <c r="AF16" s="1" t="s">
        <v>63</v>
      </c>
      <c r="AG16" s="76">
        <f>+S16</f>
        <v>0</v>
      </c>
    </row>
    <row r="17" spans="2:37" ht="15" customHeight="1">
      <c r="C17" s="126"/>
      <c r="D17" s="127"/>
      <c r="E17" s="128"/>
      <c r="F17" s="409"/>
      <c r="G17" s="410"/>
      <c r="H17" s="173"/>
      <c r="I17" s="173"/>
      <c r="J17" s="173"/>
      <c r="K17" s="173"/>
      <c r="L17" s="173"/>
      <c r="M17" s="173"/>
      <c r="N17" s="173"/>
      <c r="O17" s="173"/>
      <c r="P17" s="174"/>
      <c r="Q17" s="409"/>
      <c r="R17" s="410"/>
      <c r="S17" s="173"/>
      <c r="T17" s="173"/>
      <c r="U17" s="173"/>
      <c r="V17" s="173"/>
      <c r="W17" s="173"/>
      <c r="X17" s="173"/>
      <c r="Y17" s="173"/>
      <c r="Z17" s="173"/>
      <c r="AA17" s="173"/>
      <c r="AB17" s="174"/>
      <c r="AE17" s="72">
        <f t="shared" si="1"/>
        <v>13</v>
      </c>
      <c r="AF17" s="1" t="s">
        <v>64</v>
      </c>
      <c r="AG17" s="76" t="str">
        <f>+F19&amp;P19&amp;Q19</f>
        <v>0@0</v>
      </c>
      <c r="AI17" s="33"/>
    </row>
    <row r="18" spans="2:37" ht="15" customHeight="1">
      <c r="C18" s="126"/>
      <c r="D18" s="127"/>
      <c r="E18" s="128"/>
      <c r="F18" s="175" t="s">
        <v>167</v>
      </c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7"/>
      <c r="AE18" s="72">
        <f t="shared" si="1"/>
        <v>14</v>
      </c>
      <c r="AF18" s="1" t="s">
        <v>96</v>
      </c>
      <c r="AG18" s="80" t="str">
        <f>+C23&amp;"年"&amp;F23&amp;"月"&amp;H23&amp;"　"&amp;J23</f>
        <v>0年0月入社　0</v>
      </c>
      <c r="AH18" s="34"/>
    </row>
    <row r="19" spans="2:37" ht="15" customHeight="1">
      <c r="C19" s="126"/>
      <c r="D19" s="127"/>
      <c r="E19" s="128"/>
      <c r="F19" s="178">
        <f>令和6年度申込書!F33</f>
        <v>0</v>
      </c>
      <c r="G19" s="179"/>
      <c r="H19" s="179"/>
      <c r="I19" s="179"/>
      <c r="J19" s="179"/>
      <c r="K19" s="179"/>
      <c r="L19" s="179"/>
      <c r="M19" s="179"/>
      <c r="N19" s="179"/>
      <c r="O19" s="179"/>
      <c r="P19" s="182" t="s">
        <v>132</v>
      </c>
      <c r="Q19" s="184">
        <f>令和6年度申込書!Q33</f>
        <v>0</v>
      </c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5"/>
      <c r="AE19" s="72">
        <f t="shared" si="1"/>
        <v>15</v>
      </c>
      <c r="AF19" s="1" t="s">
        <v>97</v>
      </c>
      <c r="AG19" s="80" t="str">
        <f>+C24&amp;"年"&amp;F24&amp;"月"&amp;H24</f>
        <v>0年0月0</v>
      </c>
      <c r="AH19" s="34"/>
    </row>
    <row r="20" spans="2:37" ht="15" customHeight="1">
      <c r="C20" s="129"/>
      <c r="D20" s="130"/>
      <c r="E20" s="131"/>
      <c r="F20" s="180"/>
      <c r="G20" s="181"/>
      <c r="H20" s="181"/>
      <c r="I20" s="181"/>
      <c r="J20" s="181"/>
      <c r="K20" s="181"/>
      <c r="L20" s="181"/>
      <c r="M20" s="181"/>
      <c r="N20" s="181"/>
      <c r="O20" s="181"/>
      <c r="P20" s="183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7"/>
      <c r="AE20" s="72">
        <f t="shared" si="1"/>
        <v>16</v>
      </c>
      <c r="AF20" s="1" t="s">
        <v>98</v>
      </c>
      <c r="AG20" s="80" t="str">
        <f>+C25&amp;"年"&amp;F25&amp;"月"&amp;H25</f>
        <v>0年0月0</v>
      </c>
      <c r="AH20" s="34"/>
    </row>
    <row r="21" spans="2:37" ht="15.75">
      <c r="C21" s="209" t="s">
        <v>19</v>
      </c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1"/>
      <c r="AE21" s="72">
        <f t="shared" si="1"/>
        <v>17</v>
      </c>
      <c r="AF21" s="1" t="s">
        <v>99</v>
      </c>
      <c r="AG21" s="80" t="str">
        <f>+C26&amp;"年"&amp;F26&amp;"月"&amp;H26</f>
        <v>0年0月0</v>
      </c>
      <c r="AH21" s="34"/>
    </row>
    <row r="22" spans="2:37">
      <c r="C22" s="400" t="s">
        <v>32</v>
      </c>
      <c r="D22" s="400"/>
      <c r="E22" s="400"/>
      <c r="F22" s="400" t="s">
        <v>2</v>
      </c>
      <c r="G22" s="400"/>
      <c r="H22" s="213" t="s">
        <v>16</v>
      </c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E22" s="72">
        <f t="shared" si="1"/>
        <v>18</v>
      </c>
      <c r="AF22" s="1" t="s">
        <v>100</v>
      </c>
      <c r="AG22" s="80" t="str">
        <f>+C27&amp;"年"&amp;F27&amp;"月"&amp;H27</f>
        <v>0年0月0</v>
      </c>
      <c r="AH22" s="34"/>
    </row>
    <row r="23" spans="2:37" ht="15.75">
      <c r="C23" s="394">
        <f>令和6年度申込書!C37</f>
        <v>0</v>
      </c>
      <c r="D23" s="394"/>
      <c r="E23" s="394"/>
      <c r="F23" s="395">
        <f>令和6年度申込書!F37</f>
        <v>0</v>
      </c>
      <c r="G23" s="395"/>
      <c r="H23" s="209" t="s">
        <v>0</v>
      </c>
      <c r="I23" s="214"/>
      <c r="J23" s="397">
        <f>令和6年度申込書!J37</f>
        <v>0</v>
      </c>
      <c r="K23" s="397"/>
      <c r="L23" s="397"/>
      <c r="M23" s="397"/>
      <c r="N23" s="397"/>
      <c r="O23" s="397"/>
      <c r="P23" s="397"/>
      <c r="Q23" s="397"/>
      <c r="R23" s="397"/>
      <c r="S23" s="397"/>
      <c r="T23" s="397"/>
      <c r="U23" s="397"/>
      <c r="V23" s="397"/>
      <c r="W23" s="397"/>
      <c r="X23" s="397"/>
      <c r="Y23" s="397"/>
      <c r="Z23" s="397"/>
      <c r="AA23" s="397"/>
      <c r="AB23" s="398"/>
      <c r="AE23" s="72">
        <f t="shared" si="1"/>
        <v>19</v>
      </c>
      <c r="AF23" s="1" t="s">
        <v>101</v>
      </c>
      <c r="AG23" s="80" t="str">
        <f>+C28&amp;"年"&amp;F28&amp;"月"&amp;H28</f>
        <v>0年0月0</v>
      </c>
      <c r="AH23" s="34"/>
      <c r="AI23" s="35"/>
    </row>
    <row r="24" spans="2:37" ht="15.75">
      <c r="C24" s="394">
        <f>令和6年度申込書!C38</f>
        <v>0</v>
      </c>
      <c r="D24" s="394"/>
      <c r="E24" s="394"/>
      <c r="F24" s="395">
        <f>令和6年度申込書!F38</f>
        <v>0</v>
      </c>
      <c r="G24" s="395"/>
      <c r="H24" s="396">
        <f>令和6年度申込書!H38</f>
        <v>0</v>
      </c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8"/>
      <c r="AE24" s="72">
        <f t="shared" si="1"/>
        <v>20</v>
      </c>
      <c r="AF24" s="1" t="s">
        <v>170</v>
      </c>
      <c r="AG24" s="78" t="str">
        <f>J31</f>
        <v/>
      </c>
      <c r="AH24" s="1">
        <f>N31</f>
        <v>0</v>
      </c>
      <c r="AI24" s="62" t="s">
        <v>1</v>
      </c>
      <c r="AJ24" s="1">
        <f>Q31</f>
        <v>0</v>
      </c>
      <c r="AK24" s="63" t="s">
        <v>175</v>
      </c>
    </row>
    <row r="25" spans="2:37" ht="15.75">
      <c r="C25" s="394">
        <f>令和6年度申込書!C39</f>
        <v>0</v>
      </c>
      <c r="D25" s="394"/>
      <c r="E25" s="394"/>
      <c r="F25" s="395">
        <f>令和6年度申込書!F39</f>
        <v>0</v>
      </c>
      <c r="G25" s="395"/>
      <c r="H25" s="396">
        <f>令和6年度申込書!H39</f>
        <v>0</v>
      </c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Z25" s="397"/>
      <c r="AA25" s="397"/>
      <c r="AB25" s="398"/>
      <c r="AE25" s="72">
        <f t="shared" si="1"/>
        <v>21</v>
      </c>
      <c r="AF25" s="1" t="s">
        <v>171</v>
      </c>
      <c r="AG25" s="78" t="str">
        <f>L32</f>
        <v/>
      </c>
      <c r="AH25" s="1">
        <f>Q32</f>
        <v>0</v>
      </c>
      <c r="AI25" s="62" t="s">
        <v>1</v>
      </c>
      <c r="AJ25" s="1">
        <f>T32</f>
        <v>0</v>
      </c>
      <c r="AK25" s="63" t="s">
        <v>178</v>
      </c>
    </row>
    <row r="26" spans="2:37" ht="15.75">
      <c r="C26" s="394">
        <f>令和6年度申込書!C40</f>
        <v>0</v>
      </c>
      <c r="D26" s="394"/>
      <c r="E26" s="394"/>
      <c r="F26" s="395">
        <f>令和6年度申込書!F40</f>
        <v>0</v>
      </c>
      <c r="G26" s="395"/>
      <c r="H26" s="396">
        <f>令和6年度申込書!H40</f>
        <v>0</v>
      </c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8"/>
      <c r="AE26" s="72">
        <f t="shared" si="1"/>
        <v>22</v>
      </c>
      <c r="AF26" s="1" t="s">
        <v>172</v>
      </c>
      <c r="AG26" s="78"/>
      <c r="AI26" s="33"/>
    </row>
    <row r="27" spans="2:37" ht="15.75">
      <c r="C27" s="394">
        <f>令和6年度申込書!C41</f>
        <v>0</v>
      </c>
      <c r="D27" s="394"/>
      <c r="E27" s="394"/>
      <c r="F27" s="395">
        <f>令和6年度申込書!F41</f>
        <v>0</v>
      </c>
      <c r="G27" s="395"/>
      <c r="H27" s="396">
        <f>令和6年度申込書!H41</f>
        <v>0</v>
      </c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8"/>
      <c r="AE27" s="72">
        <f t="shared" si="1"/>
        <v>23</v>
      </c>
      <c r="AF27" s="1" t="s">
        <v>173</v>
      </c>
      <c r="AG27" s="78"/>
      <c r="AI27" s="35"/>
    </row>
    <row r="28" spans="2:37" ht="15.75">
      <c r="C28" s="394">
        <f>令和6年度申込書!C42</f>
        <v>0</v>
      </c>
      <c r="D28" s="394"/>
      <c r="E28" s="394"/>
      <c r="F28" s="395">
        <f>令和6年度申込書!F42</f>
        <v>0</v>
      </c>
      <c r="G28" s="395"/>
      <c r="H28" s="396">
        <f>令和6年度申込書!H42</f>
        <v>0</v>
      </c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8"/>
      <c r="AE28" s="72">
        <f t="shared" si="1"/>
        <v>24</v>
      </c>
      <c r="AF28" s="1" t="s">
        <v>174</v>
      </c>
      <c r="AG28" s="78" t="str">
        <f>H35</f>
        <v/>
      </c>
      <c r="AI28" s="33"/>
    </row>
    <row r="29" spans="2:37" ht="15.75">
      <c r="C29" s="26"/>
      <c r="D29" s="26"/>
      <c r="E29" s="26"/>
      <c r="F29" s="27"/>
      <c r="G29" s="27"/>
      <c r="H29" s="2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E29" s="72">
        <f t="shared" si="1"/>
        <v>25</v>
      </c>
      <c r="AF29" s="1" t="s">
        <v>14</v>
      </c>
      <c r="AG29" s="76">
        <f>+E39</f>
        <v>0</v>
      </c>
      <c r="AI29" s="33"/>
    </row>
    <row r="30" spans="2:37" ht="16.5">
      <c r="B30" s="31" t="s">
        <v>114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E30" s="72">
        <f t="shared" si="1"/>
        <v>26</v>
      </c>
      <c r="AF30" s="1" t="s">
        <v>66</v>
      </c>
      <c r="AG30" s="76">
        <f>+G38</f>
        <v>0</v>
      </c>
    </row>
    <row r="31" spans="2:37" ht="15.75" customHeight="1">
      <c r="C31" s="216"/>
      <c r="D31" s="216"/>
      <c r="E31" s="217" t="s">
        <v>115</v>
      </c>
      <c r="F31" s="217"/>
      <c r="G31" s="217"/>
      <c r="H31" s="217"/>
      <c r="I31" s="217"/>
      <c r="J31" s="54" t="str">
        <f>令和6年度申込書!J45</f>
        <v/>
      </c>
      <c r="K31" s="54"/>
      <c r="L31" s="54"/>
      <c r="M31" s="54"/>
      <c r="N31" s="399">
        <f>令和6年度申込書!N45</f>
        <v>0</v>
      </c>
      <c r="O31" s="399"/>
      <c r="P31" s="54" t="s">
        <v>168</v>
      </c>
      <c r="Q31" s="399">
        <f>令和6年度申込書!Q45</f>
        <v>0</v>
      </c>
      <c r="R31" s="399"/>
      <c r="S31" s="54" t="s">
        <v>169</v>
      </c>
      <c r="T31" s="54"/>
      <c r="U31" s="54"/>
      <c r="V31" s="54"/>
      <c r="W31" s="54"/>
      <c r="X31" s="54"/>
      <c r="AE31" s="72">
        <f t="shared" si="1"/>
        <v>27</v>
      </c>
      <c r="AF31" s="1" t="s">
        <v>67</v>
      </c>
      <c r="AG31" s="76">
        <f>+T39</f>
        <v>0</v>
      </c>
    </row>
    <row r="32" spans="2:37" ht="15.75" customHeight="1">
      <c r="C32" s="216"/>
      <c r="D32" s="216"/>
      <c r="E32" s="4" t="s">
        <v>9</v>
      </c>
      <c r="F32" s="4"/>
      <c r="G32" s="4"/>
      <c r="H32" s="4"/>
      <c r="I32" s="4"/>
      <c r="J32" s="4"/>
      <c r="K32" s="4"/>
      <c r="L32" s="218" t="str">
        <f>令和6年度申込書!L46</f>
        <v/>
      </c>
      <c r="M32" s="218"/>
      <c r="N32" s="218"/>
      <c r="O32" s="218"/>
      <c r="P32" s="218"/>
      <c r="Q32" s="219">
        <f>令和6年度申込書!Q46</f>
        <v>0</v>
      </c>
      <c r="R32" s="219"/>
      <c r="S32" s="54" t="s">
        <v>176</v>
      </c>
      <c r="T32" s="215">
        <f>令和6年度申込書!T46</f>
        <v>0</v>
      </c>
      <c r="U32" s="215"/>
      <c r="V32" s="54" t="s">
        <v>177</v>
      </c>
      <c r="X32" s="4" t="str">
        <f>+IF(C32="☑","例）2021年３月頃","")</f>
        <v/>
      </c>
      <c r="Y32" s="4"/>
      <c r="Z32" s="4"/>
      <c r="AA32" s="4"/>
      <c r="AB32" s="4"/>
      <c r="AE32" s="72">
        <f t="shared" si="1"/>
        <v>28</v>
      </c>
      <c r="AF32" s="1" t="s">
        <v>68</v>
      </c>
      <c r="AG32" s="76">
        <f>+V38</f>
        <v>0</v>
      </c>
    </row>
    <row r="33" spans="2:36" ht="15.75" customHeight="1">
      <c r="C33" s="216"/>
      <c r="D33" s="216"/>
      <c r="E33" s="217" t="s">
        <v>10</v>
      </c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E33" s="72">
        <f t="shared" si="1"/>
        <v>29</v>
      </c>
      <c r="AF33" s="1" t="s">
        <v>30</v>
      </c>
      <c r="AG33" s="76">
        <f>+T41</f>
        <v>0</v>
      </c>
    </row>
    <row r="34" spans="2:36" ht="15.75" customHeight="1">
      <c r="C34" s="216"/>
      <c r="D34" s="216"/>
      <c r="E34" s="217" t="s">
        <v>3</v>
      </c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E34" s="72">
        <f t="shared" si="1"/>
        <v>30</v>
      </c>
      <c r="AF34" s="1" t="s">
        <v>11</v>
      </c>
      <c r="AG34" s="78">
        <f>+AA39</f>
        <v>0</v>
      </c>
      <c r="AH34" s="33"/>
    </row>
    <row r="35" spans="2:36" ht="15.75" customHeight="1">
      <c r="C35" s="216"/>
      <c r="D35" s="216"/>
      <c r="E35" s="217" t="s">
        <v>52</v>
      </c>
      <c r="F35" s="217"/>
      <c r="G35" s="217"/>
      <c r="H35" s="384" t="str">
        <f>IF(令和6年度申込書!H49="","",令和6年度申込書!H49)</f>
        <v/>
      </c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" t="s">
        <v>6</v>
      </c>
      <c r="AE35" s="72">
        <f t="shared" si="1"/>
        <v>31</v>
      </c>
      <c r="AF35" s="1" t="s">
        <v>21</v>
      </c>
      <c r="AG35" s="76">
        <f>+E42</f>
        <v>0</v>
      </c>
    </row>
    <row r="36" spans="2:36" ht="21" customHeight="1">
      <c r="B36" s="31" t="s">
        <v>89</v>
      </c>
      <c r="C36" s="30"/>
      <c r="D36" s="30"/>
      <c r="E36" s="30"/>
      <c r="F36" s="30"/>
      <c r="G36" s="30"/>
      <c r="S36" s="223" t="s">
        <v>8</v>
      </c>
      <c r="T36" s="223"/>
      <c r="U36" s="223"/>
      <c r="V36" s="223">
        <f>+F6</f>
        <v>0</v>
      </c>
      <c r="W36" s="223"/>
      <c r="X36" s="223"/>
      <c r="Y36" s="223"/>
      <c r="Z36" s="223"/>
      <c r="AA36" s="223"/>
      <c r="AB36" s="223"/>
      <c r="AE36" s="72">
        <f t="shared" si="1"/>
        <v>32</v>
      </c>
      <c r="AF36" s="1" t="s">
        <v>69</v>
      </c>
      <c r="AG36" s="76">
        <f>+K43</f>
        <v>0</v>
      </c>
    </row>
    <row r="37" spans="2:36" ht="8.25" customHeight="1">
      <c r="AE37" s="72">
        <f t="shared" si="1"/>
        <v>33</v>
      </c>
      <c r="AF37" s="1" t="s">
        <v>70</v>
      </c>
      <c r="AG37" s="76" t="str">
        <f>+E48&amp;H48&amp;I48</f>
        <v>0</v>
      </c>
    </row>
    <row r="38" spans="2:36" ht="14.1" customHeight="1">
      <c r="C38" s="147" t="s">
        <v>14</v>
      </c>
      <c r="D38" s="149"/>
      <c r="E38" s="225" t="s">
        <v>43</v>
      </c>
      <c r="F38" s="226"/>
      <c r="G38" s="382">
        <f>令和6年度申込書!G55</f>
        <v>0</v>
      </c>
      <c r="H38" s="382"/>
      <c r="I38" s="382"/>
      <c r="J38" s="382"/>
      <c r="K38" s="382"/>
      <c r="L38" s="382"/>
      <c r="M38" s="382"/>
      <c r="N38" s="382"/>
      <c r="O38" s="383"/>
      <c r="P38" s="148" t="s">
        <v>33</v>
      </c>
      <c r="Q38" s="149"/>
      <c r="R38" s="147" t="s">
        <v>28</v>
      </c>
      <c r="S38" s="149"/>
      <c r="T38" s="236" t="s">
        <v>18</v>
      </c>
      <c r="U38" s="237"/>
      <c r="V38" s="156">
        <f>令和6年度申込書!V55</f>
        <v>0</v>
      </c>
      <c r="W38" s="156"/>
      <c r="X38" s="156"/>
      <c r="Y38" s="156"/>
      <c r="Z38" s="157"/>
      <c r="AA38" s="147" t="s">
        <v>11</v>
      </c>
      <c r="AB38" s="149"/>
      <c r="AE38" s="72">
        <f t="shared" si="1"/>
        <v>34</v>
      </c>
      <c r="AF38" s="1" t="s">
        <v>102</v>
      </c>
      <c r="AG38" s="76" t="e">
        <f>+IF(H50="☑",I50,IF(J50="☑","有"))</f>
        <v>#REF!</v>
      </c>
      <c r="AH38" s="35"/>
    </row>
    <row r="39" spans="2:36" ht="14.1" customHeight="1">
      <c r="C39" s="150"/>
      <c r="D39" s="152"/>
      <c r="E39" s="385">
        <f>令和6年度申込書!E56</f>
        <v>0</v>
      </c>
      <c r="F39" s="386"/>
      <c r="G39" s="386"/>
      <c r="H39" s="386"/>
      <c r="I39" s="386"/>
      <c r="J39" s="386"/>
      <c r="K39" s="386"/>
      <c r="L39" s="386"/>
      <c r="M39" s="386"/>
      <c r="N39" s="386"/>
      <c r="O39" s="387"/>
      <c r="P39" s="151"/>
      <c r="Q39" s="152"/>
      <c r="R39" s="150"/>
      <c r="S39" s="152"/>
      <c r="T39" s="386">
        <f>令和6年度申込書!T56</f>
        <v>0</v>
      </c>
      <c r="U39" s="386"/>
      <c r="V39" s="386"/>
      <c r="W39" s="386"/>
      <c r="X39" s="386"/>
      <c r="Y39" s="386"/>
      <c r="Z39" s="386"/>
      <c r="AA39" s="119">
        <f>令和6年度申込書!AA56</f>
        <v>0</v>
      </c>
      <c r="AB39" s="120"/>
      <c r="AE39" s="72">
        <f t="shared" si="1"/>
        <v>35</v>
      </c>
      <c r="AF39" s="1" t="s">
        <v>71</v>
      </c>
      <c r="AG39" s="76">
        <f>+M50</f>
        <v>0</v>
      </c>
      <c r="AH39" s="33"/>
    </row>
    <row r="40" spans="2:36" ht="14.1" customHeight="1">
      <c r="C40" s="150"/>
      <c r="D40" s="152"/>
      <c r="E40" s="385"/>
      <c r="F40" s="386"/>
      <c r="G40" s="386"/>
      <c r="H40" s="386"/>
      <c r="I40" s="386"/>
      <c r="J40" s="386"/>
      <c r="K40" s="386"/>
      <c r="L40" s="386"/>
      <c r="M40" s="386"/>
      <c r="N40" s="386"/>
      <c r="O40" s="387"/>
      <c r="P40" s="151"/>
      <c r="Q40" s="152"/>
      <c r="R40" s="153"/>
      <c r="S40" s="155"/>
      <c r="T40" s="389"/>
      <c r="U40" s="389"/>
      <c r="V40" s="389"/>
      <c r="W40" s="389"/>
      <c r="X40" s="389"/>
      <c r="Y40" s="389"/>
      <c r="Z40" s="389"/>
      <c r="AA40" s="119"/>
      <c r="AB40" s="120"/>
      <c r="AE40" s="72">
        <f t="shared" si="1"/>
        <v>36</v>
      </c>
      <c r="AF40" s="1" t="s">
        <v>22</v>
      </c>
      <c r="AG40" s="81" t="str">
        <f>O51</f>
        <v/>
      </c>
      <c r="AH40" s="33" t="str">
        <f>+S51</f>
        <v>百万円</v>
      </c>
    </row>
    <row r="41" spans="2:36" ht="19.5" customHeight="1">
      <c r="C41" s="153"/>
      <c r="D41" s="155"/>
      <c r="E41" s="388"/>
      <c r="F41" s="389"/>
      <c r="G41" s="389"/>
      <c r="H41" s="389"/>
      <c r="I41" s="389"/>
      <c r="J41" s="389"/>
      <c r="K41" s="389"/>
      <c r="L41" s="389"/>
      <c r="M41" s="389"/>
      <c r="N41" s="389"/>
      <c r="O41" s="390"/>
      <c r="P41" s="154"/>
      <c r="Q41" s="155"/>
      <c r="R41" s="244" t="s">
        <v>30</v>
      </c>
      <c r="S41" s="244"/>
      <c r="T41" s="391">
        <f>令和6年度申込書!T58</f>
        <v>0</v>
      </c>
      <c r="U41" s="392"/>
      <c r="V41" s="392"/>
      <c r="W41" s="392"/>
      <c r="X41" s="392"/>
      <c r="Y41" s="392"/>
      <c r="Z41" s="393"/>
      <c r="AA41" s="248" t="s">
        <v>12</v>
      </c>
      <c r="AB41" s="249"/>
      <c r="AE41" s="72">
        <f t="shared" si="1"/>
        <v>37</v>
      </c>
      <c r="AF41" s="1" t="s">
        <v>40</v>
      </c>
      <c r="AG41" s="78">
        <f>+F54</f>
        <v>0</v>
      </c>
      <c r="AH41" s="33"/>
    </row>
    <row r="42" spans="2:36" ht="16.5" customHeight="1">
      <c r="C42" s="147" t="s">
        <v>21</v>
      </c>
      <c r="D42" s="149"/>
      <c r="E42" s="132">
        <f>令和6年度申込書!E59</f>
        <v>0</v>
      </c>
      <c r="F42" s="133"/>
      <c r="G42" s="133"/>
      <c r="H42" s="133"/>
      <c r="I42" s="133"/>
      <c r="J42" s="134"/>
      <c r="K42" s="227" t="s">
        <v>86</v>
      </c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9"/>
      <c r="AE42" s="72">
        <f t="shared" si="1"/>
        <v>38</v>
      </c>
      <c r="AF42" s="1" t="s">
        <v>72</v>
      </c>
      <c r="AG42" s="78">
        <f>+K54</f>
        <v>0</v>
      </c>
      <c r="AH42" s="35"/>
    </row>
    <row r="43" spans="2:36" ht="16.5" customHeight="1">
      <c r="C43" s="150"/>
      <c r="D43" s="152"/>
      <c r="E43" s="135"/>
      <c r="F43" s="136"/>
      <c r="G43" s="136"/>
      <c r="H43" s="136"/>
      <c r="I43" s="136"/>
      <c r="J43" s="137"/>
      <c r="K43" s="230">
        <f>令和6年度申込書!K60</f>
        <v>0</v>
      </c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2"/>
      <c r="AE43" s="72">
        <f t="shared" si="1"/>
        <v>39</v>
      </c>
      <c r="AF43" s="1" t="s">
        <v>73</v>
      </c>
      <c r="AG43" s="78" t="str">
        <f>+F51&amp;F53&amp;I51&amp;I53</f>
        <v>0年0月期</v>
      </c>
      <c r="AH43" s="33"/>
    </row>
    <row r="44" spans="2:36" ht="16.5" customHeight="1">
      <c r="C44" s="150"/>
      <c r="D44" s="152"/>
      <c r="E44" s="135"/>
      <c r="F44" s="136"/>
      <c r="G44" s="136"/>
      <c r="H44" s="136"/>
      <c r="I44" s="136"/>
      <c r="J44" s="137"/>
      <c r="K44" s="230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2"/>
      <c r="AE44" s="72">
        <f t="shared" si="1"/>
        <v>40</v>
      </c>
      <c r="AF44" s="1" t="s">
        <v>74</v>
      </c>
      <c r="AG44" s="81" t="str">
        <f>W51</f>
        <v/>
      </c>
      <c r="AH44" s="33" t="str">
        <f>+AA51</f>
        <v>百万円</v>
      </c>
    </row>
    <row r="45" spans="2:36" ht="16.5" customHeight="1">
      <c r="C45" s="150"/>
      <c r="D45" s="152"/>
      <c r="E45" s="135"/>
      <c r="F45" s="136"/>
      <c r="G45" s="136"/>
      <c r="H45" s="136"/>
      <c r="I45" s="136"/>
      <c r="J45" s="137"/>
      <c r="K45" s="230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2"/>
      <c r="AE45" s="72">
        <f t="shared" si="1"/>
        <v>41</v>
      </c>
      <c r="AF45" s="1" t="s">
        <v>83</v>
      </c>
      <c r="AG45" s="78">
        <f>+Q54</f>
        <v>0</v>
      </c>
    </row>
    <row r="46" spans="2:36" ht="16.5" customHeight="1">
      <c r="C46" s="153"/>
      <c r="D46" s="155"/>
      <c r="E46" s="138"/>
      <c r="F46" s="139"/>
      <c r="G46" s="139"/>
      <c r="H46" s="139"/>
      <c r="I46" s="139"/>
      <c r="J46" s="140"/>
      <c r="K46" s="233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5"/>
      <c r="AE46" s="72">
        <f t="shared" si="1"/>
        <v>42</v>
      </c>
      <c r="AF46" s="1" t="s">
        <v>84</v>
      </c>
      <c r="AG46" s="78">
        <f>+Y54</f>
        <v>0</v>
      </c>
    </row>
    <row r="47" spans="2:36" ht="14.25" customHeight="1">
      <c r="C47" s="123" t="s">
        <v>37</v>
      </c>
      <c r="D47" s="125"/>
      <c r="E47" s="14" t="s">
        <v>44</v>
      </c>
      <c r="F47" s="276">
        <f>令和6年度申込書!F64</f>
        <v>0</v>
      </c>
      <c r="G47" s="377"/>
      <c r="H47" s="13" t="s">
        <v>45</v>
      </c>
      <c r="I47" s="378">
        <f>令和6年度申込書!I64</f>
        <v>0</v>
      </c>
      <c r="J47" s="379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380"/>
      <c r="AA47" s="380"/>
      <c r="AB47" s="381"/>
      <c r="AE47" s="72">
        <f t="shared" si="1"/>
        <v>43</v>
      </c>
      <c r="AF47" s="1" t="s">
        <v>95</v>
      </c>
      <c r="AG47" s="76">
        <f>+C57</f>
        <v>0</v>
      </c>
      <c r="AJ47" s="19"/>
    </row>
    <row r="48" spans="2:36" ht="9.75" customHeight="1">
      <c r="C48" s="126"/>
      <c r="D48" s="128"/>
      <c r="E48" s="374">
        <f>令和6年度申込書!I65</f>
        <v>0</v>
      </c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4"/>
      <c r="AE48" s="72">
        <f t="shared" si="1"/>
        <v>44</v>
      </c>
      <c r="AF48" s="1" t="s">
        <v>76</v>
      </c>
      <c r="AG48" s="76">
        <f>+C77</f>
        <v>0</v>
      </c>
    </row>
    <row r="49" spans="2:78" ht="9.75" customHeight="1">
      <c r="C49" s="129"/>
      <c r="D49" s="131"/>
      <c r="E49" s="162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4"/>
      <c r="AE49" s="72">
        <f t="shared" si="1"/>
        <v>45</v>
      </c>
      <c r="AF49" s="1" t="s">
        <v>56</v>
      </c>
      <c r="AG49" s="76">
        <f>+L77</f>
        <v>0</v>
      </c>
    </row>
    <row r="50" spans="2:78" ht="16.5" customHeight="1">
      <c r="C50" s="141" t="s">
        <v>15</v>
      </c>
      <c r="D50" s="142"/>
      <c r="E50" s="142"/>
      <c r="F50" s="142"/>
      <c r="G50" s="158"/>
      <c r="H50" s="23" t="e">
        <f>+#REF!</f>
        <v>#REF!</v>
      </c>
      <c r="I50" s="11" t="s">
        <v>50</v>
      </c>
      <c r="J50" s="23" t="e">
        <f>+#REF!</f>
        <v>#REF!</v>
      </c>
      <c r="K50" s="311" t="s">
        <v>51</v>
      </c>
      <c r="L50" s="311"/>
      <c r="M50" s="313">
        <f>令和6年度申込書!M67</f>
        <v>0</v>
      </c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4"/>
      <c r="AE50" s="72">
        <f t="shared" si="1"/>
        <v>46</v>
      </c>
      <c r="AF50" s="1" t="s">
        <v>57</v>
      </c>
      <c r="AG50" s="76">
        <f>+V77</f>
        <v>0</v>
      </c>
    </row>
    <row r="51" spans="2:78" customFormat="1" ht="11.25" customHeight="1">
      <c r="C51" s="141" t="s">
        <v>160</v>
      </c>
      <c r="D51" s="142"/>
      <c r="E51" s="158"/>
      <c r="F51" s="261">
        <f>令和6年度申込書!F68</f>
        <v>0</v>
      </c>
      <c r="G51" s="261"/>
      <c r="H51" s="261"/>
      <c r="I51" s="261">
        <f>令和6年度申込書!I68</f>
        <v>0</v>
      </c>
      <c r="J51" s="261"/>
      <c r="K51" s="261"/>
      <c r="L51" s="263" t="s">
        <v>111</v>
      </c>
      <c r="M51" s="264"/>
      <c r="N51" s="265"/>
      <c r="O51" s="375" t="str">
        <f>令和6年度申込書!O70</f>
        <v/>
      </c>
      <c r="P51" s="375"/>
      <c r="Q51" s="375"/>
      <c r="R51" s="375"/>
      <c r="S51" s="274" t="s">
        <v>118</v>
      </c>
      <c r="T51" s="274"/>
      <c r="U51" s="147" t="s">
        <v>74</v>
      </c>
      <c r="V51" s="149"/>
      <c r="W51" s="375" t="str">
        <f>令和6年度申込書!W70</f>
        <v/>
      </c>
      <c r="X51" s="375"/>
      <c r="Y51" s="375"/>
      <c r="Z51" s="375"/>
      <c r="AA51" s="274" t="s">
        <v>118</v>
      </c>
      <c r="AB51" s="305"/>
      <c r="AE51" s="72">
        <f t="shared" si="1"/>
        <v>47</v>
      </c>
      <c r="AF51" s="1" t="s">
        <v>77</v>
      </c>
      <c r="AG51" s="76">
        <f>+V79</f>
        <v>0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2:78" customFormat="1" ht="9.75" customHeight="1" thickBot="1">
      <c r="C52" s="368"/>
      <c r="D52" s="369"/>
      <c r="E52" s="370"/>
      <c r="F52" s="262"/>
      <c r="G52" s="262"/>
      <c r="H52" s="262"/>
      <c r="I52" s="262"/>
      <c r="J52" s="262"/>
      <c r="K52" s="262"/>
      <c r="L52" s="266"/>
      <c r="M52" s="267"/>
      <c r="N52" s="268"/>
      <c r="O52" s="376"/>
      <c r="P52" s="376"/>
      <c r="Q52" s="376"/>
      <c r="R52" s="376"/>
      <c r="S52" s="275"/>
      <c r="T52" s="275"/>
      <c r="U52" s="150"/>
      <c r="V52" s="152"/>
      <c r="W52" s="376"/>
      <c r="X52" s="376"/>
      <c r="Y52" s="376"/>
      <c r="Z52" s="376"/>
      <c r="AA52" s="275"/>
      <c r="AB52" s="306"/>
      <c r="AE52" s="73">
        <v>46</v>
      </c>
      <c r="AF52" s="74"/>
      <c r="AG52" s="82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</row>
    <row r="53" spans="2:78" customFormat="1">
      <c r="C53" s="371"/>
      <c r="D53" s="372"/>
      <c r="E53" s="373"/>
      <c r="F53" s="248" t="s">
        <v>1</v>
      </c>
      <c r="G53" s="307"/>
      <c r="H53" s="307"/>
      <c r="I53" s="307" t="s">
        <v>41</v>
      </c>
      <c r="J53" s="307"/>
      <c r="K53" s="249"/>
      <c r="L53" s="269"/>
      <c r="M53" s="270"/>
      <c r="N53" s="271"/>
      <c r="O53" s="308"/>
      <c r="P53" s="308"/>
      <c r="Q53" s="308"/>
      <c r="R53" s="308"/>
      <c r="S53" s="309"/>
      <c r="T53" s="310"/>
      <c r="U53" s="153"/>
      <c r="V53" s="155"/>
      <c r="W53" s="308"/>
      <c r="X53" s="308"/>
      <c r="Y53" s="308"/>
      <c r="Z53" s="308"/>
      <c r="AA53" s="309"/>
      <c r="AB53" s="310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</row>
    <row r="54" spans="2:78" customFormat="1" ht="18" customHeight="1">
      <c r="C54" s="299" t="s">
        <v>79</v>
      </c>
      <c r="D54" s="300"/>
      <c r="E54" s="301"/>
      <c r="F54" s="364">
        <f>令和6年度申込書!F71</f>
        <v>0</v>
      </c>
      <c r="G54" s="365"/>
      <c r="H54" s="21" t="s">
        <v>13</v>
      </c>
      <c r="I54" s="303" t="s">
        <v>80</v>
      </c>
      <c r="J54" s="303"/>
      <c r="K54" s="366">
        <f>令和6年度申込書!K71</f>
        <v>0</v>
      </c>
      <c r="L54" s="367"/>
      <c r="M54" s="48" t="s">
        <v>81</v>
      </c>
      <c r="N54" s="285" t="s">
        <v>78</v>
      </c>
      <c r="O54" s="286"/>
      <c r="P54" s="286"/>
      <c r="Q54" s="287">
        <f>令和6年度申込書!Q71</f>
        <v>0</v>
      </c>
      <c r="R54" s="288"/>
      <c r="S54" s="288"/>
      <c r="T54" s="22" t="s">
        <v>1</v>
      </c>
      <c r="U54" s="285" t="s">
        <v>82</v>
      </c>
      <c r="V54" s="286"/>
      <c r="W54" s="286"/>
      <c r="X54" s="286"/>
      <c r="Y54" s="287">
        <f>令和6年度申込書!Y71</f>
        <v>0</v>
      </c>
      <c r="Z54" s="288"/>
      <c r="AA54" s="288"/>
      <c r="AB54" s="22" t="s">
        <v>1</v>
      </c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</row>
    <row r="55" spans="2:78" customFormat="1" ht="6.75" customHeight="1">
      <c r="C55" s="45"/>
      <c r="D55" s="45"/>
      <c r="E55" s="45"/>
      <c r="F55" s="46"/>
      <c r="G55" s="46"/>
      <c r="H55" s="46"/>
      <c r="I55" s="44"/>
      <c r="J55" s="44"/>
      <c r="K55" s="15"/>
      <c r="L55" s="15"/>
      <c r="N55" s="16"/>
      <c r="O55" s="16"/>
      <c r="P55" s="16"/>
      <c r="Q55" s="16"/>
      <c r="R55" s="17"/>
      <c r="W55" s="18"/>
      <c r="X55" s="18"/>
      <c r="Y55" s="18"/>
      <c r="Z55" s="18"/>
      <c r="AA55" s="12"/>
      <c r="AB55" s="12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</row>
    <row r="56" spans="2:78" customFormat="1" ht="15.75">
      <c r="B56" s="7" t="s">
        <v>54</v>
      </c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</row>
    <row r="57" spans="2:78" customFormat="1">
      <c r="C57" s="290">
        <f>令和6年度申込書!C74</f>
        <v>0</v>
      </c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2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</row>
    <row r="58" spans="2:78" customFormat="1">
      <c r="C58" s="293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5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2:78" customFormat="1">
      <c r="C59" s="293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5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2:78" customFormat="1">
      <c r="C60" s="293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5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2:78" customFormat="1">
      <c r="C61" s="293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5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  <row r="62" spans="2:78" customFormat="1">
      <c r="C62" s="293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5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</row>
    <row r="63" spans="2:78" customFormat="1">
      <c r="C63" s="293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5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</row>
    <row r="64" spans="2:78" customFormat="1">
      <c r="C64" s="293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5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</row>
    <row r="65" spans="1:78" customFormat="1">
      <c r="C65" s="293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5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</row>
    <row r="66" spans="1:78">
      <c r="C66" s="293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5"/>
    </row>
    <row r="67" spans="1:78">
      <c r="C67" s="293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5"/>
    </row>
    <row r="68" spans="1:78">
      <c r="C68" s="293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5"/>
    </row>
    <row r="69" spans="1:78">
      <c r="C69" s="293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5"/>
    </row>
    <row r="70" spans="1:78">
      <c r="C70" s="293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5"/>
    </row>
    <row r="71" spans="1:78">
      <c r="C71" s="293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5"/>
    </row>
    <row r="72" spans="1:78">
      <c r="C72" s="293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5"/>
    </row>
    <row r="73" spans="1:78">
      <c r="C73" s="296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8"/>
    </row>
    <row r="75" spans="1:78" ht="15.75">
      <c r="B75" s="7" t="s">
        <v>87</v>
      </c>
    </row>
    <row r="76" spans="1:78" s="20" customFormat="1">
      <c r="A76" s="4"/>
      <c r="B76" s="4"/>
      <c r="C76" s="363" t="s">
        <v>55</v>
      </c>
      <c r="D76" s="363"/>
      <c r="E76" s="363"/>
      <c r="F76" s="363"/>
      <c r="G76" s="363"/>
      <c r="H76" s="363"/>
      <c r="I76" s="363"/>
      <c r="J76" s="363"/>
      <c r="K76" s="363"/>
      <c r="L76" s="363" t="s">
        <v>56</v>
      </c>
      <c r="M76" s="363"/>
      <c r="N76" s="363"/>
      <c r="O76" s="363"/>
      <c r="P76" s="363"/>
      <c r="Q76" s="363"/>
      <c r="R76" s="363"/>
      <c r="S76" s="363"/>
      <c r="T76" s="363" t="s">
        <v>58</v>
      </c>
      <c r="U76" s="363"/>
      <c r="V76" s="363"/>
      <c r="W76" s="363"/>
      <c r="X76" s="363"/>
      <c r="Y76" s="363"/>
      <c r="Z76" s="363"/>
      <c r="AA76" s="363"/>
      <c r="AB76" s="363"/>
      <c r="AC76" s="4"/>
      <c r="AD76" s="4"/>
    </row>
    <row r="77" spans="1:78" s="20" customFormat="1" ht="8.25" customHeight="1">
      <c r="A77" s="4"/>
      <c r="B77" s="4"/>
      <c r="C77" s="320">
        <f>令和6年度申込書!C93</f>
        <v>0</v>
      </c>
      <c r="D77" s="320"/>
      <c r="E77" s="320"/>
      <c r="F77" s="320"/>
      <c r="G77" s="320"/>
      <c r="H77" s="320"/>
      <c r="I77" s="320"/>
      <c r="J77" s="320"/>
      <c r="K77" s="320"/>
      <c r="L77" s="320">
        <f>令和6年度申込書!L93</f>
        <v>0</v>
      </c>
      <c r="M77" s="320"/>
      <c r="N77" s="320"/>
      <c r="O77" s="320"/>
      <c r="P77" s="320"/>
      <c r="Q77" s="320"/>
      <c r="R77" s="320"/>
      <c r="S77" s="320"/>
      <c r="T77" s="362" t="s">
        <v>28</v>
      </c>
      <c r="U77" s="362"/>
      <c r="V77" s="316">
        <f>令和6年度申込書!V93</f>
        <v>0</v>
      </c>
      <c r="W77" s="316"/>
      <c r="X77" s="316"/>
      <c r="Y77" s="316"/>
      <c r="Z77" s="316"/>
      <c r="AA77" s="316"/>
      <c r="AB77" s="316"/>
      <c r="AC77" s="4"/>
      <c r="AD77" s="4"/>
    </row>
    <row r="78" spans="1:78" s="20" customFormat="1" ht="8.25" customHeight="1">
      <c r="A78" s="4"/>
      <c r="B78" s="4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62"/>
      <c r="U78" s="362"/>
      <c r="V78" s="316"/>
      <c r="W78" s="316"/>
      <c r="X78" s="316"/>
      <c r="Y78" s="316"/>
      <c r="Z78" s="316"/>
      <c r="AA78" s="316"/>
      <c r="AB78" s="316"/>
      <c r="AC78" s="4"/>
      <c r="AD78" s="4"/>
    </row>
    <row r="79" spans="1:78" s="20" customFormat="1" ht="8.25" customHeight="1">
      <c r="A79" s="4"/>
      <c r="B79" s="4"/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62" t="s">
        <v>38</v>
      </c>
      <c r="U79" s="362"/>
      <c r="V79" s="316">
        <f>令和6年度申込書!V95</f>
        <v>0</v>
      </c>
      <c r="W79" s="316"/>
      <c r="X79" s="316"/>
      <c r="Y79" s="316"/>
      <c r="Z79" s="316"/>
      <c r="AA79" s="316"/>
      <c r="AB79" s="316"/>
      <c r="AC79" s="4"/>
      <c r="AD79" s="4"/>
    </row>
    <row r="80" spans="1:78" s="20" customFormat="1" ht="12" customHeight="1">
      <c r="A80" s="4"/>
      <c r="B80" s="4"/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62"/>
      <c r="U80" s="362"/>
      <c r="V80" s="316"/>
      <c r="W80" s="316"/>
      <c r="X80" s="316"/>
      <c r="Y80" s="316"/>
      <c r="Z80" s="316"/>
      <c r="AA80" s="316"/>
      <c r="AB80" s="316"/>
      <c r="AC80" s="4"/>
      <c r="AD80" s="4"/>
    </row>
    <row r="81" spans="1:30" s="20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6" t="s">
        <v>122</v>
      </c>
      <c r="AC81" s="4"/>
      <c r="AD81" s="4"/>
    </row>
    <row r="82" spans="1:30" s="20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s="20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</sheetData>
  <mergeCells count="136">
    <mergeCell ref="O9:AB10"/>
    <mergeCell ref="C5:E7"/>
    <mergeCell ref="G5:M5"/>
    <mergeCell ref="N5:W5"/>
    <mergeCell ref="X5:Z5"/>
    <mergeCell ref="AA5:AB5"/>
    <mergeCell ref="F6:M7"/>
    <mergeCell ref="C21:AB21"/>
    <mergeCell ref="F19:O20"/>
    <mergeCell ref="P19:P20"/>
    <mergeCell ref="Q19:AB20"/>
    <mergeCell ref="C13:E20"/>
    <mergeCell ref="G13:H13"/>
    <mergeCell ref="J13:AB13"/>
    <mergeCell ref="F14:G15"/>
    <mergeCell ref="H14:I15"/>
    <mergeCell ref="J14:K15"/>
    <mergeCell ref="L14:AB15"/>
    <mergeCell ref="C22:E22"/>
    <mergeCell ref="F22:G22"/>
    <mergeCell ref="H22:AB22"/>
    <mergeCell ref="C23:E23"/>
    <mergeCell ref="F23:G23"/>
    <mergeCell ref="H23:I23"/>
    <mergeCell ref="J23:AB23"/>
    <mergeCell ref="B4:Q4"/>
    <mergeCell ref="R4:U4"/>
    <mergeCell ref="V4:W4"/>
    <mergeCell ref="C11:E12"/>
    <mergeCell ref="F11:AB12"/>
    <mergeCell ref="F16:G17"/>
    <mergeCell ref="H16:P17"/>
    <mergeCell ref="Q16:R17"/>
    <mergeCell ref="S16:AB17"/>
    <mergeCell ref="F18:AB18"/>
    <mergeCell ref="X6:Y7"/>
    <mergeCell ref="AA6:AB7"/>
    <mergeCell ref="C8:E10"/>
    <mergeCell ref="F8:N10"/>
    <mergeCell ref="O8:S8"/>
    <mergeCell ref="N6:W7"/>
    <mergeCell ref="T8:AB8"/>
    <mergeCell ref="C26:E26"/>
    <mergeCell ref="F26:G26"/>
    <mergeCell ref="H26:AB26"/>
    <mergeCell ref="C27:E27"/>
    <mergeCell ref="F27:G27"/>
    <mergeCell ref="H27:AB27"/>
    <mergeCell ref="C24:E24"/>
    <mergeCell ref="F24:G24"/>
    <mergeCell ref="H24:AB24"/>
    <mergeCell ref="C25:E25"/>
    <mergeCell ref="F25:G25"/>
    <mergeCell ref="H25:AB25"/>
    <mergeCell ref="C32:D32"/>
    <mergeCell ref="L32:P32"/>
    <mergeCell ref="Q32:R32"/>
    <mergeCell ref="T32:U32"/>
    <mergeCell ref="C33:D33"/>
    <mergeCell ref="E33:AB33"/>
    <mergeCell ref="C28:E28"/>
    <mergeCell ref="F28:G28"/>
    <mergeCell ref="H28:AB28"/>
    <mergeCell ref="C31:D31"/>
    <mergeCell ref="E31:I31"/>
    <mergeCell ref="N31:O31"/>
    <mergeCell ref="Q31:R31"/>
    <mergeCell ref="C38:D41"/>
    <mergeCell ref="E38:F38"/>
    <mergeCell ref="G38:O38"/>
    <mergeCell ref="P38:Q41"/>
    <mergeCell ref="R38:S40"/>
    <mergeCell ref="T38:U38"/>
    <mergeCell ref="V38:Z38"/>
    <mergeCell ref="AA38:AB38"/>
    <mergeCell ref="C34:D34"/>
    <mergeCell ref="E34:AB34"/>
    <mergeCell ref="C35:D35"/>
    <mergeCell ref="E35:G35"/>
    <mergeCell ref="H35:AA35"/>
    <mergeCell ref="E39:O41"/>
    <mergeCell ref="T39:Z40"/>
    <mergeCell ref="AA39:AB40"/>
    <mergeCell ref="R41:S41"/>
    <mergeCell ref="T41:Z41"/>
    <mergeCell ref="AA41:AB41"/>
    <mergeCell ref="S36:U36"/>
    <mergeCell ref="V36:AB36"/>
    <mergeCell ref="C51:E53"/>
    <mergeCell ref="F51:H52"/>
    <mergeCell ref="I51:K52"/>
    <mergeCell ref="E48:AB49"/>
    <mergeCell ref="L51:N53"/>
    <mergeCell ref="O51:R52"/>
    <mergeCell ref="S51:T52"/>
    <mergeCell ref="C42:D46"/>
    <mergeCell ref="E42:J46"/>
    <mergeCell ref="K42:AB42"/>
    <mergeCell ref="K43:AB46"/>
    <mergeCell ref="C47:D49"/>
    <mergeCell ref="F47:G47"/>
    <mergeCell ref="I47:J47"/>
    <mergeCell ref="K47:AB47"/>
    <mergeCell ref="U51:V53"/>
    <mergeCell ref="W51:Z52"/>
    <mergeCell ref="AA51:AB52"/>
    <mergeCell ref="F53:H53"/>
    <mergeCell ref="I53:K53"/>
    <mergeCell ref="O53:R53"/>
    <mergeCell ref="S53:T53"/>
    <mergeCell ref="W53:Z53"/>
    <mergeCell ref="AA53:AB53"/>
    <mergeCell ref="F2:P3"/>
    <mergeCell ref="F1:AB1"/>
    <mergeCell ref="C1:E1"/>
    <mergeCell ref="C77:K80"/>
    <mergeCell ref="L77:S80"/>
    <mergeCell ref="T77:U78"/>
    <mergeCell ref="V77:AB78"/>
    <mergeCell ref="T79:U80"/>
    <mergeCell ref="V79:AB80"/>
    <mergeCell ref="U54:X54"/>
    <mergeCell ref="Y54:AA54"/>
    <mergeCell ref="C57:AB73"/>
    <mergeCell ref="C76:K76"/>
    <mergeCell ref="L76:S76"/>
    <mergeCell ref="T76:AB76"/>
    <mergeCell ref="C54:E54"/>
    <mergeCell ref="F54:G54"/>
    <mergeCell ref="I54:J54"/>
    <mergeCell ref="K54:L54"/>
    <mergeCell ref="N54:P54"/>
    <mergeCell ref="Q54:S54"/>
    <mergeCell ref="C50:G50"/>
    <mergeCell ref="K50:L50"/>
    <mergeCell ref="M50:AB50"/>
  </mergeCells>
  <phoneticPr fontId="1"/>
  <dataValidations count="4">
    <dataValidation imeMode="halfAlpha" allowBlank="1" showInputMessage="1" showErrorMessage="1" promptTitle="西暦YYYY形式で" prompt="入力してください" sqref="F51:H52" xr:uid="{00000000-0002-0000-0200-000000000000}"/>
    <dataValidation imeMode="halfAlpha" allowBlank="1" showInputMessage="1" showErrorMessage="1" sqref="F19:O20 Q19:AB20" xr:uid="{B9921DF0-B1AC-4EC1-B9F6-1D2750495DE9}"/>
    <dataValidation type="textLength" imeMode="halfAlpha" allowBlank="1" showInputMessage="1" showErrorMessage="1" sqref="G13" xr:uid="{52D18C37-72FA-4BAD-8668-B2E8A34F82D2}">
      <formula1>1</formula1>
      <formula2>3</formula2>
    </dataValidation>
    <dataValidation imeMode="hiragana" allowBlank="1" showInputMessage="1" showErrorMessage="1" sqref="H14 F14" xr:uid="{5195CF82-D520-432B-A6C3-2C536330BEE0}"/>
  </dataValidations>
  <printOptions horizontalCentered="1"/>
  <pageMargins left="0.51181102362204722" right="0.31496062992125984" top="0.31496062992125984" bottom="0.31496062992125984" header="0.19685039370078741" footer="0.15748031496062992"/>
  <pageSetup paperSize="9" scale="7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令和6年度申込書 (記入例)</vt:lpstr>
      <vt:lpstr>令和6年度申込書</vt:lpstr>
      <vt:lpstr>事務局使用</vt:lpstr>
      <vt:lpstr>事務局使用!Print_Area</vt:lpstr>
      <vt:lpstr>令和6年度申込書!Print_Area</vt:lpstr>
      <vt:lpstr>'令和6年度申込書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cci101-1</dc:creator>
  <cp:lastModifiedBy>事業承継</cp:lastModifiedBy>
  <cp:lastPrinted>2024-04-30T05:00:45Z</cp:lastPrinted>
  <dcterms:created xsi:type="dcterms:W3CDTF">2019-08-08T04:43:08Z</dcterms:created>
  <dcterms:modified xsi:type="dcterms:W3CDTF">2024-05-24T05:17:06Z</dcterms:modified>
</cp:coreProperties>
</file>